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8"/>
  </bookViews>
  <sheets>
    <sheet name="温州市区" sheetId="1" r:id="rId1"/>
    <sheet name="洞头" sheetId="2" r:id="rId2"/>
    <sheet name="平阳" sheetId="3" r:id="rId3"/>
    <sheet name="瑞安" sheetId="4" r:id="rId4"/>
    <sheet name="永嘉" sheetId="5" r:id="rId5"/>
    <sheet name="乐清" sheetId="6" r:id="rId6"/>
    <sheet name="泰顺" sheetId="7" r:id="rId7"/>
    <sheet name="苍南" sheetId="8" r:id="rId8"/>
    <sheet name="文成" sheetId="9" r:id="rId9"/>
  </sheets>
  <definedNames/>
  <calcPr fullCalcOnLoad="1"/>
</workbook>
</file>

<file path=xl/sharedStrings.xml><?xml version="1.0" encoding="utf-8"?>
<sst xmlns="http://schemas.openxmlformats.org/spreadsheetml/2006/main" count="763" uniqueCount="230">
  <si>
    <t>序号</t>
  </si>
  <si>
    <t>评价指标</t>
  </si>
  <si>
    <t>分值</t>
  </si>
  <si>
    <t>评价内容</t>
  </si>
  <si>
    <t>自  评      结  果</t>
  </si>
  <si>
    <t>评价标准</t>
  </si>
  <si>
    <t>扣（加）
分值</t>
  </si>
  <si>
    <t>自评
得分</t>
  </si>
  <si>
    <t>核定
分值</t>
  </si>
  <si>
    <t>建制村公路通畅率</t>
  </si>
  <si>
    <t>已通畅建制村数量（个）</t>
  </si>
  <si>
    <t>每降低1%扣2分</t>
  </si>
  <si>
    <t>建制村总数(个）</t>
  </si>
  <si>
    <t>建制村通客车率</t>
  </si>
  <si>
    <t>通客运车辆的建制村数(个）</t>
  </si>
  <si>
    <t>每降低1%扣4分</t>
  </si>
  <si>
    <t>扣13.36</t>
  </si>
  <si>
    <t>城乡道路客运车辆公交化比率</t>
  </si>
  <si>
    <t>城市公交车辆数（辆）</t>
  </si>
  <si>
    <t>扣11.18</t>
  </si>
  <si>
    <t>农村客运车辆数（辆）</t>
  </si>
  <si>
    <t>公交化运营的农村客运车辆数（辆）</t>
  </si>
  <si>
    <t>城乡道路客运车辆交通责任事故万车死亡率</t>
  </si>
  <si>
    <t>城乡道路客运车辆交通责任事故死亡人数（人）</t>
  </si>
  <si>
    <t>3.61人/万车</t>
  </si>
  <si>
    <t>每增加1人/万车扣1分</t>
  </si>
  <si>
    <t>扣3.61</t>
  </si>
  <si>
    <t>城乡道路客运基础设施一体化水平</t>
  </si>
  <si>
    <t>新建、改扩建农村公路项目与农村客运站点三同步（50分）</t>
  </si>
  <si>
    <t>新建、改扩建农村公路项目个数（个）</t>
  </si>
  <si>
    <t>每一个新建、改扩建农村公路项目不满足扣5分，最多扣50分</t>
  </si>
  <si>
    <t>其中与农村客运站点三同步的农村公路项目个数（个）</t>
  </si>
  <si>
    <t>建制村两公里范围内建成了农村客运站点（50分）</t>
  </si>
  <si>
    <t>建制村两公里范围内未建成农村客运站点数（个）</t>
  </si>
  <si>
    <t>每一个建制村不满足扣2分，最多扣50分</t>
  </si>
  <si>
    <t>扣36</t>
  </si>
  <si>
    <t>城区内三级以上等级道路客运站场与城市公交站点换乘便捷（50分）</t>
  </si>
  <si>
    <t>城区内三级以上等级道路客运站场总数（个）</t>
  </si>
  <si>
    <t>每一个三级以上等级道路客运站场不满足扣20分，最多扣50分。没有三级以上等级道路客运站场或没有开通城市公交的均为0分</t>
  </si>
  <si>
    <t>其中与城市公交站点换乘距离小于300m客运站场数（个）</t>
  </si>
  <si>
    <t>城乡道路客运信息服务一体化水平</t>
  </si>
  <si>
    <t xml:space="preserve">城乡道路客运信息通过互联网对外动态发布（30分）               </t>
  </si>
  <si>
    <t>已通过互联网对外动态发布</t>
  </si>
  <si>
    <t>城乡道路客运信息不公开扣30分，未通过互联网平台发布城乡道路客运信息扣20分，未动态发布扣10分,最多扣30分</t>
  </si>
  <si>
    <t>城区内三级以上等级道路客运站公布可换乘城市公交线路信息（30分）</t>
  </si>
  <si>
    <t>均公布可换乘城市公交线路信息</t>
  </si>
  <si>
    <t>每有一个三级以上客运站不满足要求扣10分，没有三级以上等级道路客运站或没有开通城市公交的均为0分</t>
  </si>
  <si>
    <t xml:space="preserve">开通统一的交通运输服务监督电话并保持良好运转（40分） </t>
  </si>
  <si>
    <t>24小时开通12328监督电话，建立相应工作制度，全年无有责投诉</t>
  </si>
  <si>
    <t>未开通不得分，未实现24小时开通扣10分，无相应工作制度扣10分，被有责投诉一次扣2分，最多扣40分</t>
  </si>
  <si>
    <t>行政区全面实现道路客运联网售票或网络售票（50分）</t>
  </si>
  <si>
    <t>基本实现道路客运网络售票，三级及以上客运站全部接入全省统一联网售票系统，城市公交使用IC卡，无涵盖城市公交、农村客运“一卡通”。</t>
  </si>
  <si>
    <t>长途客运线路未全部实现联网售票或网络售票扣10分；每有一个三级及以上客运站客运班线未全部接入全省统一联网售票系统扣10分；城市公交未使用IC卡扣10分；无涵盖城市公交、农村客运“一卡通”平台扣5分；最多扣50分</t>
  </si>
  <si>
    <t>扣5</t>
  </si>
  <si>
    <t>城乡道路客运发展政策一体化水平</t>
  </si>
  <si>
    <t>行政区建立“一城一交”的管理机制和城乡道路客运一体化多部门联合推进机制（30分）</t>
  </si>
  <si>
    <t>已建立“一城一交”管理机制和城乡道路客运一体化多部门联合推进机制</t>
  </si>
  <si>
    <t>未建立行政区建立“一城一交”的管理机制扣20分，未建立城乡道路客运一体化多部门联合推进机制扣10分</t>
  </si>
  <si>
    <t>编制城乡道路客运一体化发展规划并统筹实施（30分）</t>
  </si>
  <si>
    <t>制定温州市创建省级公交优先示范城市实施方案，编制城乡公交发展规划并统筹实施</t>
  </si>
  <si>
    <t>未编制城乡客运一体化发展规划扣10分；未编制站场规划扣10分；规划成果中的主要指标未纳入城乡规划统筹实施扣10分</t>
  </si>
  <si>
    <t>政府统一公交化运行的农村客运和城市公交税费、财政补贴政策（40分）</t>
  </si>
  <si>
    <t>市政府出台市区城乡公交税费、财政补贴政策</t>
  </si>
  <si>
    <t>无税费优惠政策扣20分，有但城乡税费政策不统一扣10分；无财政补贴政策扣20分，有但城乡补贴政策不统一扣10分</t>
  </si>
  <si>
    <t>扣10分</t>
  </si>
  <si>
    <t>政府出台了支持城乡道路客运一体化发展的政策（50分）</t>
  </si>
  <si>
    <t>市政府出台推进城乡道路客运一体化发展相关政策文件</t>
  </si>
  <si>
    <t>政策未出台不得分；出台，但在交通基础设施用地安排、道路通行管理、场站建设、车辆购置、票价优惠、政策性亏损的财政补贴等方面，每缺少一个扣5分</t>
  </si>
  <si>
    <t>加分项</t>
  </si>
  <si>
    <t>上一年度建制村公路通畅率（%）</t>
  </si>
  <si>
    <t>比上一年度每增加1%，加10分</t>
  </si>
  <si>
    <t>当年度建制村公路通畅率（%）</t>
  </si>
  <si>
    <t>上一年度建制村通客车率（%）</t>
  </si>
  <si>
    <t>加3.7</t>
  </si>
  <si>
    <t>当年度建制村通客车率（%）</t>
  </si>
  <si>
    <t>城乡道路客运公交化比率</t>
  </si>
  <si>
    <t>上一年度城乡道路客运公交化比率（%）</t>
  </si>
  <si>
    <t>加1.6</t>
  </si>
  <si>
    <t>当年度城乡道路客运公交化比率（%）</t>
  </si>
  <si>
    <t>新建道路客运站场和城市公交场站一体化设计、施工的城市客运枢纽</t>
  </si>
  <si>
    <t>符合条件的枢纽个数 （个）</t>
  </si>
  <si>
    <t>每一个加20分</t>
  </si>
  <si>
    <t>加20</t>
  </si>
  <si>
    <t>合    计</t>
  </si>
  <si>
    <t>扣65.33</t>
  </si>
  <si>
    <t>自评结果</t>
  </si>
  <si>
    <r>
      <rPr>
        <sz val="11"/>
        <color indexed="8"/>
        <rFont val="宋体"/>
        <family val="0"/>
      </rPr>
      <t>建制村公路通畅率已达1</t>
    </r>
    <r>
      <rPr>
        <sz val="11"/>
        <color indexed="8"/>
        <rFont val="宋体"/>
        <family val="0"/>
      </rPr>
      <t>00%</t>
    </r>
  </si>
  <si>
    <t>建制村总数（个）</t>
  </si>
  <si>
    <t>通客运车辆的建制村数（个）</t>
  </si>
  <si>
    <t>建制村通客车率已达100%</t>
  </si>
  <si>
    <t>公交化比率22.5%</t>
  </si>
  <si>
    <r>
      <rPr>
        <sz val="10.5"/>
        <color indexed="8"/>
        <rFont val="宋体"/>
        <family val="0"/>
      </rPr>
      <t>每降低</t>
    </r>
    <r>
      <rPr>
        <sz val="10.5"/>
        <color indexed="8"/>
        <rFont val="Times New Roman"/>
        <family val="1"/>
      </rPr>
      <t>1%</t>
    </r>
    <r>
      <rPr>
        <sz val="10.5"/>
        <color indexed="8"/>
        <rFont val="宋体"/>
        <family val="0"/>
      </rPr>
      <t>扣</t>
    </r>
    <r>
      <rPr>
        <sz val="10.5"/>
        <color indexed="8"/>
        <rFont val="Times New Roman"/>
        <family val="1"/>
      </rPr>
      <t>2</t>
    </r>
    <r>
      <rPr>
        <sz val="10.5"/>
        <color indexed="8"/>
        <rFont val="宋体"/>
        <family val="0"/>
      </rPr>
      <t>分</t>
    </r>
  </si>
  <si>
    <t>扣150分</t>
  </si>
  <si>
    <t>未发生同等及以上责任的交通事故</t>
  </si>
  <si>
    <r>
      <rPr>
        <sz val="11"/>
        <color indexed="8"/>
        <rFont val="宋体"/>
        <family val="0"/>
      </rPr>
      <t>每一个新建、改扩建农村公路项目不满足扣</t>
    </r>
    <r>
      <rPr>
        <sz val="10.5"/>
        <color indexed="8"/>
        <rFont val="Times New Roman"/>
        <family val="1"/>
      </rPr>
      <t>5</t>
    </r>
    <r>
      <rPr>
        <sz val="10.5"/>
        <color indexed="8"/>
        <rFont val="宋体"/>
        <family val="0"/>
      </rPr>
      <t>分，最多扣</t>
    </r>
    <r>
      <rPr>
        <sz val="10.5"/>
        <color indexed="8"/>
        <rFont val="宋体"/>
        <family val="0"/>
      </rPr>
      <t>50分</t>
    </r>
  </si>
  <si>
    <r>
      <rPr>
        <sz val="10.5"/>
        <color indexed="8"/>
        <rFont val="宋体"/>
        <family val="0"/>
      </rPr>
      <t>建制村两公里范围内建成了农村客运站点</t>
    </r>
    <r>
      <rPr>
        <sz val="10.5"/>
        <color indexed="8"/>
        <rFont val="宋体"/>
        <family val="0"/>
      </rPr>
      <t>（</t>
    </r>
    <r>
      <rPr>
        <sz val="10.5"/>
        <color indexed="8"/>
        <rFont val="Times New Roman"/>
        <family val="1"/>
      </rPr>
      <t>50</t>
    </r>
    <r>
      <rPr>
        <sz val="10.5"/>
        <color indexed="8"/>
        <rFont val="宋体"/>
        <family val="0"/>
      </rPr>
      <t>分）</t>
    </r>
  </si>
  <si>
    <t>建制村两公里范围内未建成农村客运站点个数（个）</t>
  </si>
  <si>
    <r>
      <rPr>
        <sz val="10.5"/>
        <color indexed="8"/>
        <rFont val="宋体"/>
        <family val="0"/>
      </rPr>
      <t>每一个建制村不满足扣</t>
    </r>
    <r>
      <rPr>
        <sz val="10.5"/>
        <color indexed="8"/>
        <rFont val="Times New Roman"/>
        <family val="1"/>
      </rPr>
      <t>2</t>
    </r>
    <r>
      <rPr>
        <sz val="10.5"/>
        <color indexed="8"/>
        <rFont val="宋体"/>
        <family val="0"/>
      </rPr>
      <t>分，最多扣</t>
    </r>
    <r>
      <rPr>
        <sz val="10.5"/>
        <color indexed="8"/>
        <rFont val="宋体"/>
        <family val="0"/>
      </rPr>
      <t>50</t>
    </r>
    <r>
      <rPr>
        <sz val="10.5"/>
        <color indexed="8"/>
        <rFont val="宋体"/>
        <family val="0"/>
      </rPr>
      <t>分</t>
    </r>
  </si>
  <si>
    <r>
      <rPr>
        <sz val="11"/>
        <color indexed="8"/>
        <rFont val="宋体"/>
        <family val="0"/>
      </rPr>
      <t>城区内三级以上等级道路客运站场与城市公交站点换乘便捷</t>
    </r>
    <r>
      <rPr>
        <sz val="10.5"/>
        <color indexed="8"/>
        <rFont val="宋体"/>
        <family val="0"/>
      </rPr>
      <t>（</t>
    </r>
    <r>
      <rPr>
        <sz val="10.5"/>
        <color indexed="8"/>
        <rFont val="Times New Roman"/>
        <family val="1"/>
      </rPr>
      <t>50</t>
    </r>
    <r>
      <rPr>
        <sz val="10.5"/>
        <color indexed="8"/>
        <rFont val="宋体"/>
        <family val="0"/>
      </rPr>
      <t>分）</t>
    </r>
  </si>
  <si>
    <r>
      <rPr>
        <sz val="10.5"/>
        <color indexed="8"/>
        <rFont val="宋体"/>
        <family val="0"/>
      </rPr>
      <t>其中与城市公交站点换乘距离小于</t>
    </r>
    <r>
      <rPr>
        <sz val="10.5"/>
        <color indexed="8"/>
        <rFont val="Times New Roman"/>
        <family val="1"/>
      </rPr>
      <t>300m</t>
    </r>
    <r>
      <rPr>
        <sz val="10.5"/>
        <color indexed="8"/>
        <rFont val="宋体"/>
        <family val="0"/>
      </rPr>
      <t>客运站场个数（个）</t>
    </r>
  </si>
  <si>
    <r>
      <rPr>
        <sz val="10.5"/>
        <color indexed="8"/>
        <rFont val="宋体"/>
        <family val="0"/>
      </rPr>
      <t>城乡道路客运信息通过互联网对外动态发布（</t>
    </r>
    <r>
      <rPr>
        <sz val="10.5"/>
        <color indexed="8"/>
        <rFont val="Times New Roman"/>
        <family val="1"/>
      </rPr>
      <t>30</t>
    </r>
    <r>
      <rPr>
        <sz val="10.5"/>
        <color indexed="8"/>
        <rFont val="宋体"/>
        <family val="0"/>
      </rPr>
      <t>分）</t>
    </r>
  </si>
  <si>
    <t>城乡道路客运信息公开并通过互联网平台及微信发布城乡道路客运信息</t>
  </si>
  <si>
    <r>
      <rPr>
        <sz val="10.5"/>
        <color indexed="8"/>
        <rFont val="宋体"/>
        <family val="0"/>
      </rPr>
      <t>城区内三级以上等级道路客运站公布可换乘城市公交线路信息（</t>
    </r>
    <r>
      <rPr>
        <sz val="10.5"/>
        <color indexed="8"/>
        <rFont val="Times New Roman"/>
        <family val="1"/>
      </rPr>
      <t>30</t>
    </r>
    <r>
      <rPr>
        <sz val="10.5"/>
        <color indexed="8"/>
        <rFont val="宋体"/>
        <family val="0"/>
      </rPr>
      <t>分）</t>
    </r>
  </si>
  <si>
    <t>新城客运站已公布可换乘城市公交线路信息</t>
  </si>
  <si>
    <r>
      <rPr>
        <sz val="10.5"/>
        <color indexed="8"/>
        <rFont val="宋体"/>
        <family val="0"/>
      </rPr>
      <t>每有一个三级以上客运站不满足要求扣</t>
    </r>
    <r>
      <rPr>
        <sz val="10.5"/>
        <color indexed="8"/>
        <rFont val="宋体"/>
        <family val="0"/>
      </rPr>
      <t>10分，</t>
    </r>
    <r>
      <rPr>
        <sz val="10.5"/>
        <color indexed="8"/>
        <rFont val="宋体"/>
        <family val="0"/>
      </rPr>
      <t>没有三级以上等级道路客运站或没有开通城市公交的均为</t>
    </r>
    <r>
      <rPr>
        <sz val="10.5"/>
        <color indexed="8"/>
        <rFont val="Times New Roman"/>
        <family val="1"/>
      </rPr>
      <t>0</t>
    </r>
    <r>
      <rPr>
        <sz val="10.5"/>
        <color indexed="8"/>
        <rFont val="宋体"/>
        <family val="0"/>
      </rPr>
      <t>分</t>
    </r>
  </si>
  <si>
    <r>
      <rPr>
        <sz val="10.5"/>
        <color indexed="8"/>
        <rFont val="宋体"/>
        <family val="0"/>
      </rPr>
      <t>开通统一的交通运输服务监督电话并保持良好运转</t>
    </r>
    <r>
      <rPr>
        <sz val="10.5"/>
        <color indexed="8"/>
        <rFont val="宋体"/>
        <family val="0"/>
      </rPr>
      <t>（</t>
    </r>
    <r>
      <rPr>
        <sz val="10.5"/>
        <color indexed="8"/>
        <rFont val="Times New Roman"/>
        <family val="1"/>
      </rPr>
      <t>40</t>
    </r>
    <r>
      <rPr>
        <sz val="10.5"/>
        <color indexed="8"/>
        <rFont val="宋体"/>
        <family val="0"/>
      </rPr>
      <t>分）</t>
    </r>
  </si>
  <si>
    <t>12328运转良好，处置及时。</t>
  </si>
  <si>
    <r>
      <rPr>
        <sz val="10.5"/>
        <color indexed="8"/>
        <rFont val="宋体"/>
        <family val="0"/>
      </rPr>
      <t>行政区全面实现道路客运联网售票或网络售票</t>
    </r>
    <r>
      <rPr>
        <sz val="10.5"/>
        <color indexed="8"/>
        <rFont val="宋体"/>
        <family val="0"/>
      </rPr>
      <t>（</t>
    </r>
    <r>
      <rPr>
        <sz val="10.5"/>
        <color indexed="8"/>
        <rFont val="Times New Roman"/>
        <family val="1"/>
      </rPr>
      <t>50</t>
    </r>
    <r>
      <rPr>
        <sz val="10.5"/>
        <color indexed="8"/>
        <rFont val="宋体"/>
        <family val="0"/>
      </rPr>
      <t>分）</t>
    </r>
  </si>
  <si>
    <t>长途客运线路全部实现联网售票；城市公交全部使用IC卡；公交、农村客运一卡通尚未实现全覆盖。</t>
  </si>
  <si>
    <t>扣5分</t>
  </si>
  <si>
    <r>
      <rPr>
        <sz val="10.5"/>
        <color indexed="8"/>
        <rFont val="宋体"/>
        <family val="0"/>
      </rPr>
      <t>行政区建立“一城一交”的管理机制和城乡道路客运一体化多部门联合推进机制</t>
    </r>
    <r>
      <rPr>
        <sz val="10.5"/>
        <color indexed="8"/>
        <rFont val="宋体"/>
        <family val="0"/>
      </rPr>
      <t>（</t>
    </r>
    <r>
      <rPr>
        <sz val="10.5"/>
        <color indexed="8"/>
        <rFont val="Times New Roman"/>
        <family val="1"/>
      </rPr>
      <t>30</t>
    </r>
    <r>
      <rPr>
        <sz val="10.5"/>
        <color indexed="8"/>
        <rFont val="宋体"/>
        <family val="0"/>
      </rPr>
      <t>分）</t>
    </r>
  </si>
  <si>
    <t>已建立城乡道路客运一体化多部门联合推进机制</t>
  </si>
  <si>
    <t>已编制“十三五”城乡公共交通运输体系发展规划，主要指标未纳入城乡规划统筹实施。</t>
  </si>
  <si>
    <t>建立了稳定长效的公交化运行的农村客运和城市公交财政补贴政策机制和考核机制，2016年城乡客运亏损补助达845万元。</t>
  </si>
  <si>
    <r>
      <rPr>
        <sz val="10.5"/>
        <color indexed="8"/>
        <rFont val="宋体"/>
        <family val="0"/>
      </rPr>
      <t>政府出台了支持城乡道路客运一体化发展的政策</t>
    </r>
    <r>
      <rPr>
        <sz val="10.5"/>
        <color indexed="8"/>
        <rFont val="宋体"/>
        <family val="0"/>
      </rPr>
      <t>（</t>
    </r>
    <r>
      <rPr>
        <sz val="10.5"/>
        <color indexed="8"/>
        <rFont val="Times New Roman"/>
        <family val="1"/>
      </rPr>
      <t>50</t>
    </r>
    <r>
      <rPr>
        <sz val="10.5"/>
        <color indexed="8"/>
        <rFont val="宋体"/>
        <family val="0"/>
      </rPr>
      <t>分）</t>
    </r>
  </si>
  <si>
    <t>政府已出台政策，但部分未到位</t>
  </si>
  <si>
    <t>未出台政策不得分，出台了政策，但在交通基础设施用地安排、道路通行管理、场站建设、车辆购置、票价优惠、政策性亏损的财政补贴等方面，每缺少一个扣5分</t>
  </si>
  <si>
    <t>符合条件的枢纽个数（个）</t>
  </si>
  <si>
    <t>合计</t>
  </si>
  <si>
    <r>
      <rPr>
        <sz val="10.5"/>
        <rFont val="宋体"/>
        <family val="0"/>
      </rPr>
      <t>每降低</t>
    </r>
    <r>
      <rPr>
        <sz val="10.5"/>
        <rFont val="Times New Roman"/>
        <family val="1"/>
      </rPr>
      <t>1%</t>
    </r>
    <r>
      <rPr>
        <sz val="10.5"/>
        <rFont val="宋体"/>
        <family val="0"/>
      </rPr>
      <t>扣</t>
    </r>
    <r>
      <rPr>
        <sz val="10.5"/>
        <rFont val="Times New Roman"/>
        <family val="1"/>
      </rPr>
      <t>2</t>
    </r>
    <r>
      <rPr>
        <sz val="10.5"/>
        <rFont val="宋体"/>
        <family val="0"/>
      </rPr>
      <t>分</t>
    </r>
  </si>
  <si>
    <t>16.72人/万车</t>
  </si>
  <si>
    <r>
      <rPr>
        <sz val="11"/>
        <rFont val="宋体"/>
        <family val="0"/>
      </rPr>
      <t>每一个新建、改扩建农村公路项目不满足扣</t>
    </r>
    <r>
      <rPr>
        <sz val="10.5"/>
        <rFont val="Times New Roman"/>
        <family val="1"/>
      </rPr>
      <t>5</t>
    </r>
    <r>
      <rPr>
        <sz val="10.5"/>
        <rFont val="宋体"/>
        <family val="0"/>
      </rPr>
      <t>分，最多扣50分</t>
    </r>
  </si>
  <si>
    <r>
      <rPr>
        <sz val="10.5"/>
        <rFont val="宋体"/>
        <family val="0"/>
      </rPr>
      <t>建制村两公里范围内建成了农村客运站点（</t>
    </r>
    <r>
      <rPr>
        <sz val="10.5"/>
        <rFont val="Times New Roman"/>
        <family val="1"/>
      </rPr>
      <t>50</t>
    </r>
    <r>
      <rPr>
        <sz val="10.5"/>
        <rFont val="宋体"/>
        <family val="0"/>
      </rPr>
      <t>分）</t>
    </r>
  </si>
  <si>
    <r>
      <rPr>
        <sz val="10.5"/>
        <rFont val="宋体"/>
        <family val="0"/>
      </rPr>
      <t>每一个建制村不满足扣</t>
    </r>
    <r>
      <rPr>
        <sz val="10.5"/>
        <rFont val="Times New Roman"/>
        <family val="1"/>
      </rPr>
      <t>2</t>
    </r>
    <r>
      <rPr>
        <sz val="10.5"/>
        <rFont val="宋体"/>
        <family val="0"/>
      </rPr>
      <t>分，最多扣50分</t>
    </r>
  </si>
  <si>
    <r>
      <rPr>
        <sz val="11"/>
        <rFont val="宋体"/>
        <family val="0"/>
      </rPr>
      <t>城区内三级以上等级道路客运站场与城市公交站点换乘便捷</t>
    </r>
    <r>
      <rPr>
        <sz val="10.5"/>
        <rFont val="宋体"/>
        <family val="0"/>
      </rPr>
      <t>（</t>
    </r>
    <r>
      <rPr>
        <sz val="10.5"/>
        <rFont val="Times New Roman"/>
        <family val="1"/>
      </rPr>
      <t>50</t>
    </r>
    <r>
      <rPr>
        <sz val="10.5"/>
        <rFont val="宋体"/>
        <family val="0"/>
      </rPr>
      <t>分）</t>
    </r>
  </si>
  <si>
    <r>
      <rPr>
        <sz val="10.5"/>
        <rFont val="宋体"/>
        <family val="0"/>
      </rPr>
      <t>其中与城市公交站点换乘距离小于</t>
    </r>
    <r>
      <rPr>
        <sz val="10.5"/>
        <rFont val="Times New Roman"/>
        <family val="1"/>
      </rPr>
      <t>300m</t>
    </r>
    <r>
      <rPr>
        <sz val="10.5"/>
        <rFont val="宋体"/>
        <family val="0"/>
      </rPr>
      <t>客运站场个数（个）</t>
    </r>
  </si>
  <si>
    <r>
      <rPr>
        <sz val="10.5"/>
        <rFont val="宋体"/>
        <family val="0"/>
      </rPr>
      <t>城乡道路客运信息通过互联网对外动态发布（</t>
    </r>
    <r>
      <rPr>
        <sz val="10.5"/>
        <rFont val="Times New Roman"/>
        <family val="1"/>
      </rPr>
      <t>30</t>
    </r>
    <r>
      <rPr>
        <sz val="10.5"/>
        <rFont val="宋体"/>
        <family val="0"/>
      </rPr>
      <t>分）</t>
    </r>
  </si>
  <si>
    <t>未通过互联网平台发布城乡道路客运信息</t>
  </si>
  <si>
    <r>
      <rPr>
        <sz val="10.5"/>
        <rFont val="宋体"/>
        <family val="0"/>
      </rPr>
      <t>城区内三级以上等级道路客运站公布可换乘城市公交线路信息（</t>
    </r>
    <r>
      <rPr>
        <sz val="10.5"/>
        <rFont val="Times New Roman"/>
        <family val="1"/>
      </rPr>
      <t>30</t>
    </r>
    <r>
      <rPr>
        <sz val="10.5"/>
        <rFont val="宋体"/>
        <family val="0"/>
      </rPr>
      <t>分）</t>
    </r>
  </si>
  <si>
    <t>均可以换乘公交</t>
  </si>
  <si>
    <r>
      <rPr>
        <sz val="10.5"/>
        <rFont val="宋体"/>
        <family val="0"/>
      </rPr>
      <t>每有一个三级以上客运站不满足要求扣10分，没有三级以上等级道路客运站或没有开通城市公交的均为</t>
    </r>
    <r>
      <rPr>
        <sz val="10.5"/>
        <rFont val="Times New Roman"/>
        <family val="1"/>
      </rPr>
      <t>0</t>
    </r>
    <r>
      <rPr>
        <sz val="10.5"/>
        <rFont val="宋体"/>
        <family val="0"/>
      </rPr>
      <t>分</t>
    </r>
  </si>
  <si>
    <r>
      <rPr>
        <sz val="10.5"/>
        <rFont val="宋体"/>
        <family val="0"/>
      </rPr>
      <t>开通统一的交通运输服务监督电话并保持良好运转（</t>
    </r>
    <r>
      <rPr>
        <sz val="10.5"/>
        <rFont val="Times New Roman"/>
        <family val="1"/>
      </rPr>
      <t>40</t>
    </r>
    <r>
      <rPr>
        <sz val="10.5"/>
        <rFont val="宋体"/>
        <family val="0"/>
      </rPr>
      <t>分）</t>
    </r>
  </si>
  <si>
    <t>都已开通服务监督电话并保持良好运转。</t>
  </si>
  <si>
    <r>
      <rPr>
        <sz val="10.5"/>
        <rFont val="宋体"/>
        <family val="0"/>
      </rPr>
      <t>行政区全面实现道路客运联网售票或网络售票（</t>
    </r>
    <r>
      <rPr>
        <sz val="10.5"/>
        <rFont val="Times New Roman"/>
        <family val="1"/>
      </rPr>
      <t>50</t>
    </r>
    <r>
      <rPr>
        <sz val="10.5"/>
        <rFont val="宋体"/>
        <family val="0"/>
      </rPr>
      <t>分）</t>
    </r>
  </si>
  <si>
    <t>全面实现</t>
  </si>
  <si>
    <r>
      <rPr>
        <sz val="10.5"/>
        <rFont val="宋体"/>
        <family val="0"/>
      </rPr>
      <t>行政区建立“一城一交”的管理机制和城乡道路客运一体化多部门联合推进机制（</t>
    </r>
    <r>
      <rPr>
        <sz val="10.5"/>
        <rFont val="Times New Roman"/>
        <family val="1"/>
      </rPr>
      <t>30</t>
    </r>
    <r>
      <rPr>
        <sz val="10.5"/>
        <rFont val="宋体"/>
        <family val="0"/>
      </rPr>
      <t>分）</t>
    </r>
  </si>
  <si>
    <t>已建立</t>
  </si>
  <si>
    <t>已于2014年编制城乡公交一体化发展规划（含站场规划），规划正实施中。</t>
  </si>
  <si>
    <t>已于2012年制定平阳县《关于城乡公共交通运营体制改革的实施意见》，实行统一财政免税、亏损补贴。</t>
  </si>
  <si>
    <r>
      <rPr>
        <sz val="10.5"/>
        <rFont val="宋体"/>
        <family val="0"/>
      </rPr>
      <t>政府出台了支持城乡道路客运一体化发展的政策（</t>
    </r>
    <r>
      <rPr>
        <sz val="10.5"/>
        <rFont val="Times New Roman"/>
        <family val="1"/>
      </rPr>
      <t>50</t>
    </r>
    <r>
      <rPr>
        <sz val="10.5"/>
        <rFont val="宋体"/>
        <family val="0"/>
      </rPr>
      <t>分）</t>
    </r>
  </si>
  <si>
    <t>已出台财政补贴政策。县财政将公交列入年度财政预算，每年都要有计划地安排建设扶持资金。财政扶持资金用于基础设施建设、营运车辆回购改造、车辆更新及新增运力补助、政策性亏损补贴等。</t>
  </si>
  <si>
    <t>新建5个改建3个</t>
  </si>
  <si>
    <r>
      <rPr>
        <sz val="10.5"/>
        <rFont val="宋体"/>
        <family val="0"/>
      </rPr>
      <t>每一个新建、改扩建农村公路项目不满足扣</t>
    </r>
    <r>
      <rPr>
        <sz val="10.5"/>
        <rFont val="Times New Roman"/>
        <family val="1"/>
      </rPr>
      <t>5</t>
    </r>
    <r>
      <rPr>
        <sz val="10.5"/>
        <rFont val="宋体"/>
        <family val="0"/>
      </rPr>
      <t>分，最多扣50分</t>
    </r>
  </si>
  <si>
    <r>
      <rPr>
        <sz val="10.5"/>
        <rFont val="宋体"/>
        <family val="0"/>
      </rPr>
      <t>城区内三级以上等级道路客运站场与城市公交站点换乘便捷（</t>
    </r>
    <r>
      <rPr>
        <sz val="10.5"/>
        <rFont val="Times New Roman"/>
        <family val="1"/>
      </rPr>
      <t>50</t>
    </r>
    <r>
      <rPr>
        <sz val="10.5"/>
        <rFont val="宋体"/>
        <family val="0"/>
      </rPr>
      <t>分）</t>
    </r>
  </si>
  <si>
    <t>有发布未通过互联网</t>
  </si>
  <si>
    <t>无</t>
  </si>
  <si>
    <t>有</t>
  </si>
  <si>
    <t>有城市公交使用IC卡，长途实现联网</t>
  </si>
  <si>
    <t>比上一年度每增加1.8%，加10分</t>
  </si>
  <si>
    <t>永嘉的城乡道路客运信息已发布在浙江政务服务网（具体访问网址为：http://wzyj.zjzwfw.gov.cn/col/col17205/index.html</t>
  </si>
  <si>
    <t>上塘客运站发布可换乘公交线路信息</t>
  </si>
  <si>
    <t>无涵盖城市公交、农村客运“一卡通”平台扣5分。</t>
  </si>
  <si>
    <t>建立“一城一交”的管理机制和城乡道路客运一体化多部门联合推进机制</t>
  </si>
  <si>
    <t>规划成果中的主要指标未纳入城乡规划统筹实施扣10分</t>
  </si>
  <si>
    <t>城乡税费政策、补贴政策不统一</t>
  </si>
  <si>
    <t>出台了政策，但缺少交通基础设施用地安排政策</t>
  </si>
  <si>
    <t>867(44个未通）</t>
  </si>
  <si>
    <t>12.79人/万年</t>
  </si>
  <si>
    <t>已开通</t>
  </si>
  <si>
    <t>已公布</t>
  </si>
  <si>
    <t>已实现</t>
  </si>
  <si>
    <t>已出台</t>
  </si>
  <si>
    <t>泰顺县2016年度城乡道路客运一体化发展水平评价表</t>
  </si>
  <si>
    <t>建制村公路通畅率已达100%</t>
  </si>
  <si>
    <t>160人/万车</t>
  </si>
  <si>
    <t>城乡道路客运信息公开，通过互联网平台动态发布城乡道路客运信息</t>
  </si>
  <si>
    <t>三级以上等级道路客运站公布可换乘城市公交线路信息</t>
  </si>
  <si>
    <t>开通统一的交通运输服务监督电话并保持良好运转</t>
  </si>
  <si>
    <t>我县公交已使用IC卡，已实现道路客运联网售票，但无涵盖城市公交、农村客运的“一卡通”平台。</t>
  </si>
  <si>
    <t>已建立“一城一交”的管理机制，但未建立城乡道路客运一体化多部门联合推进机制</t>
  </si>
  <si>
    <t>已编制城乡道路客运一体化发展规划并统筹实施</t>
  </si>
  <si>
    <t>政府出台统一公交化运行的农村客运和城市公交财政补贴政策。</t>
  </si>
  <si>
    <t>政府已出台支持城乡道路客运一体化发展的政策。</t>
  </si>
  <si>
    <t>扣、加
分值</t>
  </si>
  <si>
    <t>已通畅建制村数量</t>
  </si>
  <si>
    <t>扣0.78</t>
  </si>
  <si>
    <t>建制村总数</t>
  </si>
  <si>
    <t>通客运车辆的建制村数</t>
  </si>
  <si>
    <t>扣15.96</t>
  </si>
  <si>
    <t>城市公交车辆数</t>
  </si>
  <si>
    <t>扣136.68</t>
  </si>
  <si>
    <t>农村客运车辆数</t>
  </si>
  <si>
    <t>公交化运营的农村客运车辆数(含)</t>
  </si>
  <si>
    <t>城乡道路客运车辆交通责任事故死亡人数</t>
  </si>
  <si>
    <t>扣0</t>
  </si>
  <si>
    <t>新建、改扩建农村公路项目个数</t>
  </si>
  <si>
    <t>扣15</t>
  </si>
  <si>
    <t>其中与农村客运站点三同步的农村公路项目个数</t>
  </si>
  <si>
    <t>建制村两公里范围内未建成农村客运站点个数</t>
  </si>
  <si>
    <t>扣50</t>
  </si>
  <si>
    <t>城区内三级以上等级道路客运站场总数</t>
  </si>
  <si>
    <t>与城市公交站点换乘距离小于300m客运站场个数</t>
  </si>
  <si>
    <t>均对外动态发布</t>
  </si>
  <si>
    <t>在公交亭内均公布可换乘公交线路信息</t>
  </si>
  <si>
    <t>12328良好运转</t>
  </si>
  <si>
    <t>全面实现联网且网络售票</t>
  </si>
  <si>
    <t>未建立城乡道路客运一体化多部门联合推进机制</t>
  </si>
  <si>
    <t>扣10</t>
  </si>
  <si>
    <t>由县交通运输局编制《苍南县城乡公共发展规划》（2014-2030）</t>
  </si>
  <si>
    <t>政策未出台</t>
  </si>
  <si>
    <t>扣40</t>
  </si>
  <si>
    <t>上一年度建制村公路通畅率</t>
  </si>
  <si>
    <t>99.36%</t>
  </si>
  <si>
    <t>加2.5</t>
  </si>
  <si>
    <t>99.61%</t>
  </si>
  <si>
    <t>加9.1</t>
  </si>
  <si>
    <t>上一年度城乡道路客运公交化比率%</t>
  </si>
  <si>
    <t>加9.8</t>
  </si>
  <si>
    <t>当年度城乡道路客运公交化比率%</t>
  </si>
  <si>
    <t xml:space="preserve">符合条件的枢纽个数 </t>
  </si>
  <si>
    <t>1(龙港客运中心）</t>
  </si>
  <si>
    <t>扣277.02</t>
  </si>
  <si>
    <t>无责任死亡事故</t>
  </si>
  <si>
    <t>20个未建</t>
  </si>
  <si>
    <t>未通过互联网平台动态发布</t>
  </si>
  <si>
    <t>公布</t>
  </si>
  <si>
    <t>有开通但无工作制度</t>
  </si>
  <si>
    <t>城市与农村客运未建立“一卡通”平台</t>
  </si>
  <si>
    <t>有“一城一交”管理机制，无一体化推进机制</t>
  </si>
  <si>
    <t>已编制城乡客运一体化规划，未编制站场规划，未纳入城乡规划统筹实施</t>
  </si>
  <si>
    <t>有公交优惠政策，无农村客运优惠政策，有公交财政补贴政策，无农客补贴政策</t>
  </si>
  <si>
    <t>未出台</t>
  </si>
  <si>
    <t>温州市区2016年度城乡道路客运一体化发展水平评价表</t>
  </si>
  <si>
    <t>洞头区2016年度城乡道路客运一体化发展水平评价表</t>
  </si>
  <si>
    <t>平阳县2016年度城乡道路客运一体化发展水平评价表</t>
  </si>
  <si>
    <t>瑞安市2016年度城乡道路客运一体化发展水平评价表</t>
  </si>
  <si>
    <t>永嘉县2016年度城乡道路客运一体化发展水平评价表</t>
  </si>
  <si>
    <t>乐清市2016年度城乡道路客运一体化发展水平评价表</t>
  </si>
  <si>
    <t>苍南县2016年度城乡道路客运度一体化发展水平评价表</t>
  </si>
  <si>
    <t>文成县2016年度城乡道路客运一体化发展水平评价表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</si>
</sst>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36">
    <font>
      <sz val="11"/>
      <color indexed="8"/>
      <name val="宋体"/>
      <family val="0"/>
    </font>
    <font>
      <sz val="11"/>
      <color indexed="10"/>
      <name val="宋体"/>
      <family val="0"/>
    </font>
    <font>
      <b/>
      <sz val="12"/>
      <color indexed="8"/>
      <name val="宋体"/>
      <family val="0"/>
    </font>
    <font>
      <sz val="11"/>
      <name val="宋体"/>
      <family val="0"/>
    </font>
    <font>
      <sz val="10.5"/>
      <color indexed="8"/>
      <name val="宋体"/>
      <family val="0"/>
    </font>
    <font>
      <sz val="10.5"/>
      <name val="宋体"/>
      <family val="0"/>
    </font>
    <font>
      <sz val="12"/>
      <color indexed="10"/>
      <name val="宋体"/>
      <family val="0"/>
    </font>
    <font>
      <sz val="12"/>
      <name val="宋体"/>
      <family val="0"/>
    </font>
    <font>
      <sz val="12"/>
      <name val="仿宋_GB2312"/>
      <family val="0"/>
    </font>
    <font>
      <b/>
      <sz val="18"/>
      <color indexed="8"/>
      <name val="仿宋_GB2312"/>
      <family val="0"/>
    </font>
    <font>
      <b/>
      <sz val="18"/>
      <color indexed="8"/>
      <name val="宋体"/>
      <family val="0"/>
    </font>
    <font>
      <b/>
      <sz val="11"/>
      <color indexed="10"/>
      <name val="宋体"/>
      <family val="0"/>
    </font>
    <font>
      <b/>
      <sz val="12"/>
      <name val="宋体"/>
      <family val="0"/>
    </font>
    <font>
      <b/>
      <sz val="10.5"/>
      <name val="宋体"/>
      <family val="0"/>
    </font>
    <font>
      <sz val="12"/>
      <color indexed="8"/>
      <name val="仿宋_GB2312"/>
      <family val="0"/>
    </font>
    <font>
      <sz val="10.5"/>
      <color indexed="8"/>
      <name val="Times New Roman"/>
      <family val="1"/>
    </font>
    <font>
      <sz val="10.5"/>
      <name val="Times New Roman"/>
      <family val="1"/>
    </font>
    <font>
      <sz val="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i/>
      <sz val="11"/>
      <color indexed="23"/>
      <name val="宋体"/>
      <family val="0"/>
    </font>
    <font>
      <b/>
      <sz val="11"/>
      <color indexed="8"/>
      <name val="宋体"/>
      <family val="0"/>
    </font>
    <font>
      <sz val="11"/>
      <color indexed="9"/>
      <name val="宋体"/>
      <family val="0"/>
    </font>
    <font>
      <b/>
      <sz val="18"/>
      <name val="仿宋_GB2312"/>
      <family val="0"/>
    </font>
    <font>
      <b/>
      <sz val="18"/>
      <name val="宋体"/>
      <family val="0"/>
    </font>
    <font>
      <b/>
      <sz val="18"/>
      <color indexed="10"/>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border>
    <border>
      <left style="thin"/>
      <right style="thin"/>
      <top/>
      <bottom/>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3" fillId="13" borderId="0" applyNumberFormat="0" applyBorder="0" applyAlignment="0" applyProtection="0"/>
    <xf numFmtId="0" fontId="0" fillId="0" borderId="0">
      <alignment vertical="center"/>
      <protection/>
    </xf>
    <xf numFmtId="0" fontId="22" fillId="7"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9" borderId="5" applyNumberFormat="0" applyAlignment="0" applyProtection="0"/>
    <xf numFmtId="0" fontId="29" fillId="14" borderId="6" applyNumberFormat="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2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2" borderId="0" applyNumberFormat="0" applyBorder="0" applyAlignment="0" applyProtection="0"/>
    <xf numFmtId="0" fontId="24" fillId="10" borderId="0" applyNumberFormat="0" applyBorder="0" applyAlignment="0" applyProtection="0"/>
    <xf numFmtId="0" fontId="26" fillId="9" borderId="8" applyNumberFormat="0" applyAlignment="0" applyProtection="0"/>
    <xf numFmtId="0" fontId="25" fillId="3" borderId="5" applyNumberFormat="0" applyAlignment="0" applyProtection="0"/>
    <xf numFmtId="0" fontId="0" fillId="5" borderId="9" applyNumberFormat="0" applyFont="0" applyAlignment="0" applyProtection="0"/>
  </cellStyleXfs>
  <cellXfs count="185">
    <xf numFmtId="0" fontId="0" fillId="0" borderId="0" xfId="0" applyAlignment="1">
      <alignment vertical="center"/>
    </xf>
    <xf numFmtId="0" fontId="0" fillId="0" borderId="0" xfId="0" applyFont="1" applyFill="1" applyBorder="1" applyAlignment="1">
      <alignment vertical="center"/>
    </xf>
    <xf numFmtId="0" fontId="1"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3" fillId="0" borderId="10" xfId="0" applyFont="1" applyFill="1" applyBorder="1" applyAlignment="1">
      <alignment vertical="center" wrapText="1"/>
    </xf>
    <xf numFmtId="10" fontId="0" fillId="0" borderId="10" xfId="0" applyNumberFormat="1"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10" fontId="4" fillId="0" borderId="10" xfId="0" applyNumberFormat="1" applyFont="1" applyFill="1" applyBorder="1" applyAlignment="1">
      <alignment vertical="center" wrapText="1"/>
    </xf>
    <xf numFmtId="0" fontId="5" fillId="0" borderId="10" xfId="0" applyFont="1" applyFill="1" applyBorder="1" applyAlignment="1">
      <alignment vertical="center" wrapText="1"/>
    </xf>
    <xf numFmtId="0" fontId="3" fillId="0" borderId="10" xfId="0" applyNumberFormat="1" applyFont="1" applyFill="1" applyBorder="1" applyAlignment="1">
      <alignment vertical="center" wrapText="1"/>
    </xf>
    <xf numFmtId="0" fontId="3" fillId="0" borderId="10" xfId="0" applyFont="1" applyFill="1" applyBorder="1" applyAlignment="1">
      <alignment vertical="center"/>
    </xf>
    <xf numFmtId="0" fontId="1" fillId="0" borderId="0" xfId="0" applyFont="1" applyFill="1" applyBorder="1" applyAlignment="1">
      <alignment horizontal="center" vertical="center" wrapText="1"/>
    </xf>
    <xf numFmtId="0" fontId="1" fillId="0" borderId="10" xfId="0" applyFont="1" applyFill="1" applyBorder="1" applyAlignment="1">
      <alignment vertical="center" wrapText="1"/>
    </xf>
    <xf numFmtId="0" fontId="6" fillId="0" borderId="0" xfId="0" applyFont="1" applyFill="1" applyBorder="1" applyAlignment="1">
      <alignment vertical="center" wrapText="1"/>
    </xf>
    <xf numFmtId="0" fontId="7" fillId="0" borderId="0" xfId="0" applyFont="1" applyFill="1" applyBorder="1" applyAlignment="1">
      <alignment vertical="center"/>
    </xf>
    <xf numFmtId="0" fontId="6" fillId="0" borderId="0" xfId="0" applyFont="1" applyFill="1" applyBorder="1" applyAlignment="1">
      <alignment vertical="center"/>
    </xf>
    <xf numFmtId="0" fontId="2" fillId="0" borderId="10" xfId="40" applyFont="1" applyBorder="1" applyAlignment="1">
      <alignment horizontal="center" vertical="center" wrapText="1"/>
      <protection/>
    </xf>
    <xf numFmtId="0" fontId="8" fillId="0" borderId="10" xfId="40" applyFont="1" applyBorder="1" applyAlignment="1">
      <alignment horizontal="center" vertical="center" wrapText="1"/>
      <protection/>
    </xf>
    <xf numFmtId="0" fontId="8" fillId="4" borderId="10" xfId="40" applyFont="1" applyFill="1" applyBorder="1" applyAlignment="1">
      <alignment horizontal="center" vertical="center" wrapText="1"/>
      <protection/>
    </xf>
    <xf numFmtId="10" fontId="8" fillId="0" borderId="10" xfId="40" applyNumberFormat="1" applyFont="1" applyBorder="1" applyAlignment="1">
      <alignment horizontal="center" vertical="center" wrapText="1"/>
      <protection/>
    </xf>
    <xf numFmtId="0" fontId="8" fillId="0" borderId="10" xfId="40" applyNumberFormat="1" applyFont="1" applyBorder="1" applyAlignment="1">
      <alignment horizontal="center" vertical="center" wrapText="1"/>
      <protection/>
    </xf>
    <xf numFmtId="49" fontId="8" fillId="0" borderId="10" xfId="40" applyNumberFormat="1" applyFont="1" applyBorder="1" applyAlignment="1">
      <alignment horizontal="center" vertical="center" wrapText="1"/>
      <protection/>
    </xf>
    <xf numFmtId="0" fontId="0" fillId="0" borderId="0" xfId="40">
      <alignment vertical="center"/>
      <protection/>
    </xf>
    <xf numFmtId="10" fontId="0"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1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0" fontId="3" fillId="0" borderId="10" xfId="0" applyNumberFormat="1" applyFont="1" applyFill="1" applyBorder="1" applyAlignment="1">
      <alignment horizontal="center" vertical="center" wrapText="1"/>
    </xf>
    <xf numFmtId="10" fontId="5" fillId="0" borderId="10"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176" fontId="0" fillId="0" borderId="10" xfId="0" applyNumberFormat="1" applyFont="1" applyFill="1" applyBorder="1" applyAlignment="1">
      <alignment horizontal="center" vertical="center" wrapText="1"/>
    </xf>
    <xf numFmtId="176" fontId="0" fillId="0" borderId="10" xfId="0" applyNumberFormat="1" applyFont="1" applyFill="1" applyBorder="1" applyAlignment="1">
      <alignment vertical="center" wrapText="1"/>
    </xf>
    <xf numFmtId="9" fontId="4" fillId="0" borderId="10" xfId="0" applyNumberFormat="1" applyFont="1" applyFill="1" applyBorder="1" applyAlignment="1">
      <alignment vertical="center" wrapText="1"/>
    </xf>
    <xf numFmtId="176" fontId="0" fillId="0" borderId="10" xfId="0" applyNumberFormat="1" applyFont="1" applyFill="1" applyBorder="1" applyAlignment="1">
      <alignment horizontal="center" vertical="center"/>
    </xf>
    <xf numFmtId="0" fontId="6" fillId="0" borderId="0" xfId="0" applyNumberFormat="1" applyFont="1" applyFill="1" applyBorder="1" applyAlignment="1">
      <alignment vertical="center" wrapText="1"/>
    </xf>
    <xf numFmtId="0" fontId="7" fillId="0" borderId="0" xfId="0" applyFont="1" applyFill="1" applyBorder="1" applyAlignment="1">
      <alignment/>
    </xf>
    <xf numFmtId="0" fontId="13" fillId="0"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10" fontId="3" fillId="0" borderId="0" xfId="0" applyNumberFormat="1" applyFont="1" applyFill="1" applyBorder="1" applyAlignment="1">
      <alignment horizontal="center"/>
    </xf>
    <xf numFmtId="10" fontId="7" fillId="0" borderId="0" xfId="0" applyNumberFormat="1" applyFont="1" applyFill="1" applyBorder="1" applyAlignment="1">
      <alignment/>
    </xf>
    <xf numFmtId="0" fontId="1" fillId="0" borderId="0" xfId="0" applyFont="1" applyFill="1" applyBorder="1" applyAlignment="1">
      <alignment vertical="center"/>
    </xf>
    <xf numFmtId="10" fontId="3" fillId="0" borderId="10" xfId="0" applyNumberFormat="1" applyFont="1" applyFill="1" applyBorder="1" applyAlignment="1">
      <alignment vertical="center" wrapText="1"/>
    </xf>
    <xf numFmtId="10" fontId="5" fillId="0" borderId="10" xfId="0" applyNumberFormat="1" applyFont="1" applyFill="1" applyBorder="1" applyAlignment="1">
      <alignment vertical="center" wrapText="1"/>
    </xf>
    <xf numFmtId="176" fontId="5" fillId="0" borderId="10" xfId="0" applyNumberFormat="1" applyFont="1" applyFill="1" applyBorder="1" applyAlignment="1">
      <alignment vertical="center" wrapText="1"/>
    </xf>
    <xf numFmtId="176" fontId="3" fillId="0" borderId="10" xfId="0" applyNumberFormat="1" applyFont="1" applyFill="1" applyBorder="1" applyAlignment="1">
      <alignment vertical="center" wrapText="1"/>
    </xf>
    <xf numFmtId="0" fontId="0" fillId="0" borderId="10" xfId="40" applyFont="1" applyBorder="1" applyAlignment="1">
      <alignment horizontal="center" vertical="center" wrapText="1"/>
      <protection/>
    </xf>
    <xf numFmtId="9" fontId="5" fillId="0" borderId="10" xfId="0" applyNumberFormat="1" applyFont="1" applyFill="1" applyBorder="1" applyAlignment="1">
      <alignment vertical="center" wrapText="1"/>
    </xf>
    <xf numFmtId="0" fontId="14" fillId="0" borderId="10" xfId="40" applyFont="1" applyBorder="1" applyAlignment="1">
      <alignment horizontal="center" vertical="center" wrapText="1"/>
      <protection/>
    </xf>
    <xf numFmtId="0" fontId="14" fillId="4" borderId="10" xfId="40" applyFont="1" applyFill="1" applyBorder="1" applyAlignment="1">
      <alignment horizontal="center" vertical="center" wrapText="1"/>
      <protection/>
    </xf>
    <xf numFmtId="10" fontId="14" fillId="0" borderId="10" xfId="40" applyNumberFormat="1" applyFont="1" applyBorder="1" applyAlignment="1">
      <alignment horizontal="center" vertical="center" wrapText="1"/>
      <protection/>
    </xf>
    <xf numFmtId="176" fontId="14" fillId="0" borderId="10" xfId="40" applyNumberFormat="1" applyFont="1" applyBorder="1" applyAlignment="1">
      <alignment horizontal="center" vertical="center" wrapText="1"/>
      <protection/>
    </xf>
    <xf numFmtId="177" fontId="14" fillId="0" borderId="10" xfId="40" applyNumberFormat="1" applyFont="1" applyBorder="1" applyAlignment="1">
      <alignment horizontal="center" vertical="center" wrapText="1"/>
      <protection/>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3" fillId="0" borderId="10" xfId="0" applyFont="1" applyFill="1" applyBorder="1" applyAlignment="1">
      <alignment vertical="center"/>
    </xf>
    <xf numFmtId="0" fontId="3" fillId="0" borderId="0" xfId="0" applyFont="1" applyFill="1" applyBorder="1" applyAlignment="1">
      <alignment vertical="center"/>
    </xf>
    <xf numFmtId="0" fontId="12" fillId="0" borderId="10" xfId="40" applyFont="1" applyBorder="1" applyAlignment="1">
      <alignment horizontal="center" vertical="center" wrapText="1"/>
      <protection/>
    </xf>
    <xf numFmtId="0" fontId="8" fillId="0" borderId="10" xfId="40" applyFont="1" applyBorder="1" applyAlignment="1">
      <alignment horizontal="center" vertical="center" wrapText="1"/>
      <protection/>
    </xf>
    <xf numFmtId="0" fontId="3" fillId="0" borderId="0" xfId="40" applyFont="1">
      <alignment vertical="center"/>
      <protection/>
    </xf>
    <xf numFmtId="0" fontId="7" fillId="0" borderId="0" xfId="0" applyFont="1" applyFill="1" applyBorder="1" applyAlignment="1">
      <alignment vertical="center"/>
    </xf>
    <xf numFmtId="0" fontId="8" fillId="0" borderId="10" xfId="40" applyFont="1" applyFill="1" applyBorder="1" applyAlignment="1">
      <alignment horizontal="center" vertical="center" wrapText="1"/>
      <protection/>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0" xfId="0" applyFont="1" applyFill="1" applyBorder="1" applyAlignment="1">
      <alignment horizontal="right" vertical="center"/>
    </xf>
    <xf numFmtId="0" fontId="0" fillId="0" borderId="11" xfId="0" applyFont="1" applyFill="1" applyBorder="1" applyAlignment="1">
      <alignment horizontal="center" vertical="center" wrapText="1"/>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vertical="center"/>
    </xf>
    <xf numFmtId="0" fontId="2" fillId="0" borderId="10" xfId="0" applyFont="1" applyFill="1" applyBorder="1" applyAlignment="1">
      <alignment horizontal="center" vertical="center" wrapText="1"/>
    </xf>
    <xf numFmtId="0" fontId="4" fillId="0" borderId="12" xfId="0" applyFont="1" applyFill="1" applyBorder="1" applyAlignment="1">
      <alignment vertical="center" wrapText="1"/>
    </xf>
    <xf numFmtId="0" fontId="13"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7" fillId="0" borderId="0" xfId="0" applyFont="1" applyFill="1" applyBorder="1" applyAlignment="1">
      <alignment/>
    </xf>
    <xf numFmtId="0" fontId="12" fillId="0" borderId="10" xfId="40" applyFont="1" applyFill="1" applyBorder="1" applyAlignment="1">
      <alignment horizontal="center" vertical="center" wrapText="1"/>
      <protection/>
    </xf>
    <xf numFmtId="0" fontId="3" fillId="0" borderId="0" xfId="40" applyFont="1" applyFill="1">
      <alignment vertical="center"/>
      <protection/>
    </xf>
    <xf numFmtId="0" fontId="3" fillId="0" borderId="11" xfId="0" applyFont="1" applyFill="1" applyBorder="1" applyAlignment="1">
      <alignment horizontal="center" vertical="center"/>
    </xf>
    <xf numFmtId="0" fontId="4"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0" fillId="0" borderId="10" xfId="0" applyFont="1" applyFill="1" applyBorder="1" applyAlignment="1">
      <alignment vertical="center" wrapText="1"/>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5" fillId="0" borderId="10" xfId="0" applyFont="1" applyFill="1" applyBorder="1" applyAlignment="1">
      <alignment vertical="center" wrapText="1"/>
    </xf>
    <xf numFmtId="0" fontId="11" fillId="0" borderId="0" xfId="40" applyFont="1" applyBorder="1" applyAlignment="1">
      <alignment vertical="center"/>
      <protection/>
    </xf>
    <xf numFmtId="0" fontId="2" fillId="0" borderId="10" xfId="40" applyFont="1" applyBorder="1" applyAlignment="1">
      <alignment horizontal="center" vertical="center" wrapText="1"/>
      <protection/>
    </xf>
    <xf numFmtId="0" fontId="0" fillId="0" borderId="10" xfId="40" applyBorder="1" applyAlignment="1">
      <alignment horizontal="center" vertical="center" wrapText="1"/>
      <protection/>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3" xfId="0" applyFont="1" applyFill="1" applyBorder="1" applyAlignment="1">
      <alignment horizontal="center" vertical="center"/>
    </xf>
    <xf numFmtId="0" fontId="14" fillId="0" borderId="10" xfId="40" applyFont="1" applyBorder="1" applyAlignment="1">
      <alignment horizontal="center" vertical="center" wrapText="1"/>
      <protection/>
    </xf>
    <xf numFmtId="0" fontId="14" fillId="0" borderId="13" xfId="40" applyFont="1" applyBorder="1" applyAlignment="1">
      <alignment horizontal="center" vertical="center" wrapText="1"/>
      <protection/>
    </xf>
    <xf numFmtId="0" fontId="14" fillId="0" borderId="11" xfId="40" applyFont="1" applyBorder="1" applyAlignment="1">
      <alignment horizontal="center" vertical="center" wrapText="1"/>
      <protection/>
    </xf>
    <xf numFmtId="0" fontId="8" fillId="0" borderId="10" xfId="40" applyFont="1" applyBorder="1" applyAlignment="1">
      <alignment horizontal="center" vertical="center" wrapText="1"/>
      <protection/>
    </xf>
    <xf numFmtId="0" fontId="8" fillId="0" borderId="13" xfId="40" applyFont="1" applyBorder="1" applyAlignment="1">
      <alignment horizontal="center" vertical="center" wrapText="1"/>
      <protection/>
    </xf>
    <xf numFmtId="0" fontId="8" fillId="0" borderId="11" xfId="40" applyFont="1" applyBorder="1" applyAlignment="1">
      <alignment horizontal="center" vertical="center" wrapText="1"/>
      <protection/>
    </xf>
    <xf numFmtId="0" fontId="14" fillId="0" borderId="10" xfId="40" applyFont="1" applyFill="1" applyBorder="1" applyAlignment="1">
      <alignment horizontal="center" vertical="center" wrapText="1"/>
      <protection/>
    </xf>
    <xf numFmtId="0" fontId="14" fillId="0" borderId="10" xfId="0" applyFont="1" applyFill="1" applyBorder="1" applyAlignment="1">
      <alignment horizontal="center" vertical="center"/>
    </xf>
    <xf numFmtId="10" fontId="14" fillId="0" borderId="10" xfId="40" applyNumberFormat="1" applyFont="1" applyBorder="1" applyAlignment="1">
      <alignment horizontal="center" vertical="center" wrapText="1"/>
      <protection/>
    </xf>
    <xf numFmtId="0" fontId="9" fillId="0" borderId="0" xfId="40" applyFont="1" applyBorder="1" applyAlignment="1">
      <alignment horizontal="center" vertical="center"/>
      <protection/>
    </xf>
    <xf numFmtId="0" fontId="10" fillId="0" borderId="0" xfId="40" applyFont="1" applyBorder="1" applyAlignment="1">
      <alignment horizontal="center" vertical="center"/>
      <protection/>
    </xf>
    <xf numFmtId="0" fontId="0" fillId="0" borderId="15" xfId="0" applyFont="1" applyFill="1" applyBorder="1" applyAlignment="1">
      <alignment vertical="center" wrapText="1"/>
    </xf>
    <xf numFmtId="0" fontId="3" fillId="0" borderId="10" xfId="0" applyFont="1" applyFill="1" applyBorder="1" applyAlignment="1">
      <alignment vertical="center" wrapText="1"/>
    </xf>
    <xf numFmtId="0" fontId="5" fillId="0" borderId="10" xfId="0" applyFont="1" applyFill="1" applyBorder="1" applyAlignment="1">
      <alignment vertical="center" wrapText="1"/>
    </xf>
    <xf numFmtId="0" fontId="5" fillId="0" borderId="10" xfId="0" applyFont="1" applyFill="1" applyBorder="1" applyAlignment="1">
      <alignment vertical="center" wrapText="1"/>
    </xf>
    <xf numFmtId="0" fontId="3" fillId="0" borderId="10"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1"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right" vertical="center"/>
    </xf>
    <xf numFmtId="0" fontId="5" fillId="0" borderId="10" xfId="0" applyFont="1" applyFill="1" applyBorder="1" applyAlignment="1">
      <alignment horizontal="center" vertical="center" wrapText="1"/>
    </xf>
    <xf numFmtId="10" fontId="3" fillId="0" borderId="10" xfId="0" applyNumberFormat="1" applyFont="1" applyFill="1" applyBorder="1" applyAlignment="1">
      <alignment vertical="center" wrapText="1"/>
    </xf>
    <xf numFmtId="10" fontId="5" fillId="0" borderId="10" xfId="0" applyNumberFormat="1" applyFont="1" applyFill="1" applyBorder="1" applyAlignment="1">
      <alignment vertical="center" wrapText="1"/>
    </xf>
    <xf numFmtId="0" fontId="12" fillId="0" borderId="10" xfId="0" applyFont="1" applyFill="1" applyBorder="1" applyAlignment="1">
      <alignment horizontal="center" vertical="center" wrapText="1"/>
    </xf>
    <xf numFmtId="0" fontId="5" fillId="0" borderId="12" xfId="0" applyFont="1" applyFill="1" applyBorder="1" applyAlignment="1">
      <alignment vertical="center" wrapText="1"/>
    </xf>
    <xf numFmtId="0" fontId="3" fillId="0" borderId="15" xfId="0" applyFont="1" applyFill="1" applyBorder="1" applyAlignment="1">
      <alignment vertical="center" wrapText="1"/>
    </xf>
    <xf numFmtId="0" fontId="5" fillId="0" borderId="13" xfId="0" applyFont="1" applyFill="1" applyBorder="1" applyAlignment="1" applyProtection="1">
      <alignment horizontal="center" vertical="center" wrapText="1"/>
      <protection/>
    </xf>
    <xf numFmtId="0" fontId="7"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right" vertical="center"/>
    </xf>
    <xf numFmtId="0" fontId="5" fillId="0" borderId="13" xfId="0" applyFont="1" applyFill="1" applyBorder="1" applyAlignment="1" applyProtection="1">
      <alignment horizontal="center" vertical="center" wrapText="1"/>
      <protection/>
    </xf>
    <xf numFmtId="10" fontId="5" fillId="0" borderId="10" xfId="0" applyNumberFormat="1"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35" fillId="0" borderId="0" xfId="0" applyFont="1" applyFill="1" applyBorder="1" applyAlignment="1">
      <alignment vertical="center"/>
    </xf>
    <xf numFmtId="0" fontId="13" fillId="0" borderId="10" xfId="0" applyFont="1" applyFill="1" applyBorder="1" applyAlignment="1">
      <alignment horizontal="center" vertical="center" wrapText="1"/>
    </xf>
    <xf numFmtId="0" fontId="5" fillId="0" borderId="15" xfId="0" applyFont="1" applyFill="1" applyBorder="1" applyAlignment="1">
      <alignment vertical="center" wrapText="1"/>
    </xf>
    <xf numFmtId="0" fontId="1" fillId="0" borderId="0" xfId="0" applyFont="1" applyFill="1" applyAlignment="1">
      <alignment vertical="center" wrapText="1"/>
    </xf>
    <xf numFmtId="0" fontId="6" fillId="0" borderId="0" xfId="0" applyFont="1" applyFill="1" applyAlignment="1">
      <alignment vertical="center" wrapText="1"/>
    </xf>
    <xf numFmtId="176" fontId="4" fillId="0" borderId="13" xfId="0" applyNumberFormat="1" applyFont="1" applyFill="1" applyBorder="1" applyAlignment="1">
      <alignment horizontal="center" vertical="center" wrapText="1"/>
    </xf>
    <xf numFmtId="176" fontId="4" fillId="0" borderId="14"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9" fontId="0" fillId="0" borderId="10" xfId="0" applyNumberFormat="1" applyFont="1" applyFill="1" applyBorder="1" applyAlignment="1">
      <alignment vertical="center" wrapText="1"/>
    </xf>
    <xf numFmtId="10" fontId="4" fillId="0" borderId="10" xfId="0" applyNumberFormat="1" applyFont="1" applyFill="1" applyBorder="1" applyAlignment="1">
      <alignment vertical="center" wrapText="1"/>
    </xf>
    <xf numFmtId="10" fontId="0" fillId="0" borderId="10" xfId="0" applyNumberFormat="1" applyFont="1" applyFill="1" applyBorder="1" applyAlignment="1">
      <alignment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xf>
    <xf numFmtId="9" fontId="3" fillId="0" borderId="10"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0" fontId="3" fillId="0" borderId="15" xfId="0" applyFont="1" applyFill="1" applyBorder="1" applyAlignment="1">
      <alignment horizontal="center" vertical="center" wrapText="1"/>
    </xf>
    <xf numFmtId="0" fontId="0" fillId="0" borderId="10" xfId="0" applyFont="1" applyFill="1" applyBorder="1" applyAlignment="1">
      <alignment horizontal="center" vertical="center"/>
    </xf>
    <xf numFmtId="10" fontId="4" fillId="0" borderId="10"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8" fillId="0" borderId="10" xfId="40" applyFont="1" applyFill="1" applyBorder="1" applyAlignment="1">
      <alignment horizontal="center" vertical="center" wrapText="1"/>
      <protection/>
    </xf>
    <xf numFmtId="0" fontId="8" fillId="0" borderId="13" xfId="40" applyFont="1" applyFill="1" applyBorder="1" applyAlignment="1">
      <alignment horizontal="center" vertical="center" wrapText="1"/>
      <protection/>
    </xf>
    <xf numFmtId="0" fontId="8" fillId="0" borderId="11" xfId="40" applyFont="1" applyFill="1" applyBorder="1" applyAlignment="1">
      <alignment horizontal="center" vertical="center" wrapText="1"/>
      <protection/>
    </xf>
    <xf numFmtId="0" fontId="8" fillId="0" borderId="10" xfId="40" applyFont="1" applyBorder="1" applyAlignment="1">
      <alignment horizontal="center" vertical="center" wrapText="1"/>
      <protection/>
    </xf>
    <xf numFmtId="0" fontId="8" fillId="0" borderId="13" xfId="40" applyFont="1" applyBorder="1" applyAlignment="1">
      <alignment horizontal="center" vertical="center" wrapText="1"/>
      <protection/>
    </xf>
    <xf numFmtId="0" fontId="8" fillId="0" borderId="11" xfId="40" applyFont="1" applyBorder="1" applyAlignment="1">
      <alignment horizontal="center" vertical="center" wrapText="1"/>
      <protection/>
    </xf>
    <xf numFmtId="0" fontId="8" fillId="0" borderId="14" xfId="40" applyFont="1" applyBorder="1" applyAlignment="1">
      <alignment horizontal="center" vertical="center" wrapText="1"/>
      <protection/>
    </xf>
    <xf numFmtId="10" fontId="8" fillId="0" borderId="10" xfId="40" applyNumberFormat="1" applyFont="1" applyBorder="1" applyAlignment="1">
      <alignment horizontal="center" vertical="center" wrapText="1"/>
      <protection/>
    </xf>
    <xf numFmtId="0" fontId="9" fillId="0" borderId="0" xfId="40" applyFont="1" applyAlignment="1">
      <alignment horizontal="center" vertical="center"/>
      <protection/>
    </xf>
    <xf numFmtId="0" fontId="10" fillId="0" borderId="0" xfId="40" applyFont="1" applyAlignment="1">
      <alignment horizontal="center" vertical="center"/>
      <protection/>
    </xf>
    <xf numFmtId="0" fontId="11" fillId="0" borderId="0" xfId="40" applyFont="1" applyAlignment="1">
      <alignment vertical="center"/>
      <protection/>
    </xf>
    <xf numFmtId="0" fontId="8" fillId="0" borderId="12" xfId="40" applyFont="1" applyBorder="1" applyAlignment="1">
      <alignment horizontal="center" vertical="center" wrapText="1"/>
      <protection/>
    </xf>
    <xf numFmtId="0" fontId="8" fillId="0" borderId="15" xfId="40" applyFont="1" applyBorder="1" applyAlignment="1">
      <alignment horizontal="center" vertical="center" wrapText="1"/>
      <protection/>
    </xf>
    <xf numFmtId="0" fontId="3" fillId="0" borderId="13"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10" fontId="8" fillId="0" borderId="10" xfId="40" applyNumberFormat="1" applyFont="1" applyBorder="1" applyAlignment="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1"/>
  <sheetViews>
    <sheetView zoomScalePageLayoutView="0" workbookViewId="0" topLeftCell="A7">
      <selection activeCell="L2" sqref="L2"/>
    </sheetView>
  </sheetViews>
  <sheetFormatPr defaultColWidth="9.00390625" defaultRowHeight="13.5"/>
  <cols>
    <col min="1" max="1" width="3.875" style="17" customWidth="1"/>
    <col min="2" max="2" width="13.375" style="17" customWidth="1"/>
    <col min="3" max="3" width="6.75390625" style="17" customWidth="1"/>
    <col min="4" max="4" width="17.25390625" style="17" customWidth="1"/>
    <col min="5" max="5" width="18.75390625" style="17" customWidth="1"/>
    <col min="6" max="6" width="12.50390625" style="17" customWidth="1"/>
    <col min="7" max="7" width="21.875" style="17" customWidth="1"/>
    <col min="8" max="8" width="9.625" style="17" customWidth="1"/>
    <col min="9" max="9" width="8.00390625" style="17" customWidth="1"/>
    <col min="10" max="10" width="8.00390625" style="67" customWidth="1"/>
    <col min="11" max="16384" width="9.00390625" style="17" customWidth="1"/>
  </cols>
  <sheetData>
    <row r="1" spans="1:10" ht="39" customHeight="1">
      <c r="A1" s="110" t="s">
        <v>222</v>
      </c>
      <c r="B1" s="111"/>
      <c r="C1" s="111"/>
      <c r="D1" s="111"/>
      <c r="E1" s="111"/>
      <c r="F1" s="111"/>
      <c r="G1" s="111"/>
      <c r="H1" s="111"/>
      <c r="I1" s="111"/>
      <c r="J1" s="95"/>
    </row>
    <row r="2" spans="1:10" ht="38.25" customHeight="1">
      <c r="A2" s="19" t="s">
        <v>0</v>
      </c>
      <c r="B2" s="19" t="s">
        <v>1</v>
      </c>
      <c r="C2" s="19" t="s">
        <v>2</v>
      </c>
      <c r="D2" s="96" t="s">
        <v>3</v>
      </c>
      <c r="E2" s="97"/>
      <c r="F2" s="19" t="s">
        <v>4</v>
      </c>
      <c r="G2" s="19" t="s">
        <v>5</v>
      </c>
      <c r="H2" s="19" t="s">
        <v>6</v>
      </c>
      <c r="I2" s="19" t="s">
        <v>7</v>
      </c>
      <c r="J2" s="64" t="s">
        <v>8</v>
      </c>
    </row>
    <row r="3" spans="1:10" ht="30" customHeight="1">
      <c r="A3" s="101">
        <v>1</v>
      </c>
      <c r="B3" s="101" t="s">
        <v>9</v>
      </c>
      <c r="C3" s="101">
        <v>100</v>
      </c>
      <c r="D3" s="54" t="s">
        <v>10</v>
      </c>
      <c r="E3" s="55">
        <v>539</v>
      </c>
      <c r="F3" s="109">
        <v>1</v>
      </c>
      <c r="G3" s="101" t="s">
        <v>11</v>
      </c>
      <c r="H3" s="101">
        <v>0</v>
      </c>
      <c r="I3" s="101">
        <v>100</v>
      </c>
      <c r="J3" s="104">
        <v>100</v>
      </c>
    </row>
    <row r="4" spans="1:10" ht="18" customHeight="1">
      <c r="A4" s="101"/>
      <c r="B4" s="101"/>
      <c r="C4" s="101"/>
      <c r="D4" s="54" t="s">
        <v>12</v>
      </c>
      <c r="E4" s="55">
        <v>539</v>
      </c>
      <c r="F4" s="101"/>
      <c r="G4" s="101"/>
      <c r="H4" s="101"/>
      <c r="I4" s="101"/>
      <c r="J4" s="104"/>
    </row>
    <row r="5" spans="1:10" ht="30" customHeight="1">
      <c r="A5" s="54">
        <v>2</v>
      </c>
      <c r="B5" s="54" t="s">
        <v>13</v>
      </c>
      <c r="C5" s="54">
        <v>200</v>
      </c>
      <c r="D5" s="54" t="s">
        <v>14</v>
      </c>
      <c r="E5" s="55">
        <v>521</v>
      </c>
      <c r="F5" s="56">
        <v>0.9666</v>
      </c>
      <c r="G5" s="54" t="s">
        <v>15</v>
      </c>
      <c r="H5" s="54" t="s">
        <v>16</v>
      </c>
      <c r="I5" s="54">
        <v>185.16</v>
      </c>
      <c r="J5" s="65">
        <v>184</v>
      </c>
    </row>
    <row r="6" spans="1:10" ht="30" customHeight="1">
      <c r="A6" s="101">
        <v>3</v>
      </c>
      <c r="B6" s="101" t="s">
        <v>17</v>
      </c>
      <c r="C6" s="101">
        <v>150</v>
      </c>
      <c r="D6" s="54" t="s">
        <v>18</v>
      </c>
      <c r="E6" s="55">
        <v>2613</v>
      </c>
      <c r="F6" s="109">
        <v>0.9441</v>
      </c>
      <c r="G6" s="101" t="s">
        <v>11</v>
      </c>
      <c r="H6" s="101" t="s">
        <v>19</v>
      </c>
      <c r="I6" s="101">
        <v>138.82</v>
      </c>
      <c r="J6" s="104">
        <v>138</v>
      </c>
    </row>
    <row r="7" spans="1:10" ht="30" customHeight="1">
      <c r="A7" s="101"/>
      <c r="B7" s="101"/>
      <c r="C7" s="101"/>
      <c r="D7" s="54" t="s">
        <v>20</v>
      </c>
      <c r="E7" s="55">
        <v>159</v>
      </c>
      <c r="F7" s="101"/>
      <c r="G7" s="101"/>
      <c r="H7" s="101"/>
      <c r="I7" s="101"/>
      <c r="J7" s="104"/>
    </row>
    <row r="8" spans="1:10" ht="30" customHeight="1">
      <c r="A8" s="101"/>
      <c r="B8" s="101"/>
      <c r="C8" s="101"/>
      <c r="D8" s="54" t="s">
        <v>21</v>
      </c>
      <c r="E8" s="55">
        <v>4</v>
      </c>
      <c r="F8" s="101"/>
      <c r="G8" s="101"/>
      <c r="H8" s="101"/>
      <c r="I8" s="101"/>
      <c r="J8" s="104"/>
    </row>
    <row r="9" spans="1:10" ht="57">
      <c r="A9" s="54">
        <v>4</v>
      </c>
      <c r="B9" s="54" t="s">
        <v>22</v>
      </c>
      <c r="C9" s="54">
        <v>100</v>
      </c>
      <c r="D9" s="54" t="s">
        <v>23</v>
      </c>
      <c r="E9" s="54">
        <v>1</v>
      </c>
      <c r="F9" s="56" t="s">
        <v>24</v>
      </c>
      <c r="G9" s="54" t="s">
        <v>25</v>
      </c>
      <c r="H9" s="54" t="s">
        <v>26</v>
      </c>
      <c r="I9" s="54">
        <v>96.39</v>
      </c>
      <c r="J9" s="65">
        <v>96</v>
      </c>
    </row>
    <row r="10" spans="1:10" ht="35.25" customHeight="1">
      <c r="A10" s="101">
        <v>5</v>
      </c>
      <c r="B10" s="101" t="s">
        <v>27</v>
      </c>
      <c r="C10" s="101">
        <v>150</v>
      </c>
      <c r="D10" s="101" t="s">
        <v>28</v>
      </c>
      <c r="E10" s="54" t="s">
        <v>29</v>
      </c>
      <c r="F10" s="54">
        <v>50</v>
      </c>
      <c r="G10" s="101" t="s">
        <v>30</v>
      </c>
      <c r="H10" s="102">
        <v>0</v>
      </c>
      <c r="I10" s="101">
        <v>50</v>
      </c>
      <c r="J10" s="104">
        <v>50</v>
      </c>
    </row>
    <row r="11" spans="1:10" ht="50.25" customHeight="1">
      <c r="A11" s="101"/>
      <c r="B11" s="101"/>
      <c r="C11" s="101"/>
      <c r="D11" s="101"/>
      <c r="E11" s="54" t="s">
        <v>31</v>
      </c>
      <c r="F11" s="54">
        <v>50</v>
      </c>
      <c r="G11" s="101"/>
      <c r="H11" s="103"/>
      <c r="I11" s="101"/>
      <c r="J11" s="104"/>
    </row>
    <row r="12" spans="1:10" ht="45" customHeight="1">
      <c r="A12" s="101"/>
      <c r="B12" s="101"/>
      <c r="C12" s="101"/>
      <c r="D12" s="54" t="s">
        <v>32</v>
      </c>
      <c r="E12" s="54" t="s">
        <v>33</v>
      </c>
      <c r="F12" s="54">
        <v>18</v>
      </c>
      <c r="G12" s="54" t="s">
        <v>34</v>
      </c>
      <c r="H12" s="54" t="s">
        <v>35</v>
      </c>
      <c r="I12" s="54">
        <v>14</v>
      </c>
      <c r="J12" s="65">
        <v>14</v>
      </c>
    </row>
    <row r="13" spans="1:10" ht="50.25" customHeight="1">
      <c r="A13" s="101"/>
      <c r="B13" s="101"/>
      <c r="C13" s="101"/>
      <c r="D13" s="101" t="s">
        <v>36</v>
      </c>
      <c r="E13" s="54" t="s">
        <v>37</v>
      </c>
      <c r="F13" s="54">
        <v>6</v>
      </c>
      <c r="G13" s="101" t="s">
        <v>38</v>
      </c>
      <c r="H13" s="102">
        <v>0</v>
      </c>
      <c r="I13" s="102">
        <v>50</v>
      </c>
      <c r="J13" s="105">
        <v>50</v>
      </c>
    </row>
    <row r="14" spans="1:10" ht="59.25" customHeight="1">
      <c r="A14" s="101"/>
      <c r="B14" s="101"/>
      <c r="C14" s="101"/>
      <c r="D14" s="101"/>
      <c r="E14" s="54" t="s">
        <v>39</v>
      </c>
      <c r="F14" s="54">
        <v>6</v>
      </c>
      <c r="G14" s="101"/>
      <c r="H14" s="103"/>
      <c r="I14" s="103"/>
      <c r="J14" s="106"/>
    </row>
    <row r="15" spans="1:10" ht="74.25" customHeight="1">
      <c r="A15" s="101">
        <v>6</v>
      </c>
      <c r="B15" s="101" t="s">
        <v>40</v>
      </c>
      <c r="C15" s="101">
        <v>150</v>
      </c>
      <c r="D15" s="101" t="s">
        <v>41</v>
      </c>
      <c r="E15" s="101"/>
      <c r="F15" s="54" t="s">
        <v>42</v>
      </c>
      <c r="G15" s="54" t="s">
        <v>43</v>
      </c>
      <c r="H15" s="54">
        <v>0</v>
      </c>
      <c r="I15" s="54">
        <v>30</v>
      </c>
      <c r="J15" s="65">
        <v>30</v>
      </c>
    </row>
    <row r="16" spans="1:10" ht="71.25">
      <c r="A16" s="101"/>
      <c r="B16" s="101"/>
      <c r="C16" s="101"/>
      <c r="D16" s="101" t="s">
        <v>44</v>
      </c>
      <c r="E16" s="101"/>
      <c r="F16" s="54" t="s">
        <v>45</v>
      </c>
      <c r="G16" s="54" t="s">
        <v>46</v>
      </c>
      <c r="H16" s="54">
        <v>0</v>
      </c>
      <c r="I16" s="54">
        <v>30</v>
      </c>
      <c r="J16" s="65">
        <v>30</v>
      </c>
    </row>
    <row r="17" spans="1:10" ht="89.25" customHeight="1">
      <c r="A17" s="101"/>
      <c r="B17" s="101"/>
      <c r="C17" s="101"/>
      <c r="D17" s="101" t="s">
        <v>47</v>
      </c>
      <c r="E17" s="101"/>
      <c r="F17" s="54" t="s">
        <v>48</v>
      </c>
      <c r="G17" s="54" t="s">
        <v>49</v>
      </c>
      <c r="H17" s="54">
        <v>0</v>
      </c>
      <c r="I17" s="54">
        <v>40</v>
      </c>
      <c r="J17" s="65">
        <v>40</v>
      </c>
    </row>
    <row r="18" spans="1:10" ht="185.25">
      <c r="A18" s="101"/>
      <c r="B18" s="101"/>
      <c r="C18" s="101"/>
      <c r="D18" s="101" t="s">
        <v>50</v>
      </c>
      <c r="E18" s="101"/>
      <c r="F18" s="54" t="s">
        <v>51</v>
      </c>
      <c r="G18" s="20" t="s">
        <v>52</v>
      </c>
      <c r="H18" s="54" t="s">
        <v>53</v>
      </c>
      <c r="I18" s="54">
        <v>45</v>
      </c>
      <c r="J18" s="65">
        <v>45</v>
      </c>
    </row>
    <row r="19" spans="1:10" ht="100.5" customHeight="1">
      <c r="A19" s="101">
        <v>7</v>
      </c>
      <c r="B19" s="101" t="s">
        <v>54</v>
      </c>
      <c r="C19" s="101">
        <v>150</v>
      </c>
      <c r="D19" s="101" t="s">
        <v>55</v>
      </c>
      <c r="E19" s="101"/>
      <c r="F19" s="54" t="s">
        <v>56</v>
      </c>
      <c r="G19" s="54" t="s">
        <v>57</v>
      </c>
      <c r="H19" s="54">
        <v>0</v>
      </c>
      <c r="I19" s="54">
        <v>30</v>
      </c>
      <c r="J19" s="65">
        <v>30</v>
      </c>
    </row>
    <row r="20" spans="1:10" ht="114">
      <c r="A20" s="101"/>
      <c r="B20" s="101"/>
      <c r="C20" s="101"/>
      <c r="D20" s="101" t="s">
        <v>58</v>
      </c>
      <c r="E20" s="101"/>
      <c r="F20" s="54" t="s">
        <v>59</v>
      </c>
      <c r="G20" s="54" t="s">
        <v>60</v>
      </c>
      <c r="H20" s="54">
        <v>0</v>
      </c>
      <c r="I20" s="54">
        <v>30</v>
      </c>
      <c r="J20" s="65">
        <v>30</v>
      </c>
    </row>
    <row r="21" spans="1:10" ht="90" customHeight="1">
      <c r="A21" s="101"/>
      <c r="B21" s="101"/>
      <c r="C21" s="101"/>
      <c r="D21" s="107" t="s">
        <v>61</v>
      </c>
      <c r="E21" s="107"/>
      <c r="F21" s="54" t="s">
        <v>62</v>
      </c>
      <c r="G21" s="54" t="s">
        <v>63</v>
      </c>
      <c r="H21" s="54" t="s">
        <v>64</v>
      </c>
      <c r="I21" s="54">
        <v>30</v>
      </c>
      <c r="J21" s="65">
        <v>30</v>
      </c>
    </row>
    <row r="22" spans="1:10" ht="100.5" customHeight="1">
      <c r="A22" s="101"/>
      <c r="B22" s="101"/>
      <c r="C22" s="101"/>
      <c r="D22" s="107" t="s">
        <v>65</v>
      </c>
      <c r="E22" s="107"/>
      <c r="F22" s="54" t="s">
        <v>66</v>
      </c>
      <c r="G22" s="54" t="s">
        <v>67</v>
      </c>
      <c r="H22" s="54" t="s">
        <v>64</v>
      </c>
      <c r="I22" s="54">
        <v>40</v>
      </c>
      <c r="J22" s="65">
        <v>40</v>
      </c>
    </row>
    <row r="23" spans="1:10" ht="28.5">
      <c r="A23" s="101">
        <v>8</v>
      </c>
      <c r="B23" s="101" t="s">
        <v>68</v>
      </c>
      <c r="C23" s="101">
        <v>200</v>
      </c>
      <c r="D23" s="101" t="s">
        <v>9</v>
      </c>
      <c r="E23" s="54" t="s">
        <v>69</v>
      </c>
      <c r="F23" s="57">
        <v>100</v>
      </c>
      <c r="G23" s="101" t="s">
        <v>70</v>
      </c>
      <c r="H23" s="102">
        <v>0</v>
      </c>
      <c r="I23" s="101">
        <v>0</v>
      </c>
      <c r="J23" s="104">
        <v>0</v>
      </c>
    </row>
    <row r="24" spans="1:10" ht="28.5">
      <c r="A24" s="101"/>
      <c r="B24" s="101"/>
      <c r="C24" s="101"/>
      <c r="D24" s="101"/>
      <c r="E24" s="54" t="s">
        <v>71</v>
      </c>
      <c r="F24" s="58">
        <v>100</v>
      </c>
      <c r="G24" s="101"/>
      <c r="H24" s="103"/>
      <c r="I24" s="101"/>
      <c r="J24" s="104"/>
    </row>
    <row r="25" spans="1:10" ht="28.5">
      <c r="A25" s="101"/>
      <c r="B25" s="101"/>
      <c r="C25" s="101"/>
      <c r="D25" s="101" t="s">
        <v>13</v>
      </c>
      <c r="E25" s="54" t="s">
        <v>72</v>
      </c>
      <c r="F25" s="57">
        <v>96.29</v>
      </c>
      <c r="G25" s="101" t="s">
        <v>70</v>
      </c>
      <c r="H25" s="101" t="s">
        <v>73</v>
      </c>
      <c r="I25" s="101">
        <v>3.7</v>
      </c>
      <c r="J25" s="104">
        <v>10</v>
      </c>
    </row>
    <row r="26" spans="1:10" ht="28.5">
      <c r="A26" s="101"/>
      <c r="B26" s="101"/>
      <c r="C26" s="101"/>
      <c r="D26" s="101"/>
      <c r="E26" s="54" t="s">
        <v>74</v>
      </c>
      <c r="F26" s="57">
        <v>96.66</v>
      </c>
      <c r="G26" s="101"/>
      <c r="H26" s="101"/>
      <c r="I26" s="101"/>
      <c r="J26" s="104"/>
    </row>
    <row r="27" spans="1:10" ht="45.75" customHeight="1">
      <c r="A27" s="101"/>
      <c r="B27" s="101"/>
      <c r="C27" s="101"/>
      <c r="D27" s="101" t="s">
        <v>75</v>
      </c>
      <c r="E27" s="54" t="s">
        <v>76</v>
      </c>
      <c r="F27" s="57">
        <v>94.25</v>
      </c>
      <c r="G27" s="101" t="s">
        <v>70</v>
      </c>
      <c r="H27" s="101" t="s">
        <v>77</v>
      </c>
      <c r="I27" s="101">
        <v>1.6</v>
      </c>
      <c r="J27" s="104">
        <v>0</v>
      </c>
    </row>
    <row r="28" spans="1:10" ht="45.75" customHeight="1">
      <c r="A28" s="101"/>
      <c r="B28" s="101"/>
      <c r="C28" s="101"/>
      <c r="D28" s="101"/>
      <c r="E28" s="54" t="s">
        <v>78</v>
      </c>
      <c r="F28" s="57">
        <v>94.41</v>
      </c>
      <c r="G28" s="101"/>
      <c r="H28" s="101"/>
      <c r="I28" s="101"/>
      <c r="J28" s="104"/>
    </row>
    <row r="29" spans="1:10" ht="57">
      <c r="A29" s="101"/>
      <c r="B29" s="101"/>
      <c r="C29" s="101"/>
      <c r="D29" s="54" t="s">
        <v>79</v>
      </c>
      <c r="E29" s="54" t="s">
        <v>80</v>
      </c>
      <c r="F29" s="54">
        <v>1</v>
      </c>
      <c r="G29" s="54" t="s">
        <v>81</v>
      </c>
      <c r="H29" s="54" t="s">
        <v>82</v>
      </c>
      <c r="I29" s="54">
        <v>20</v>
      </c>
      <c r="J29" s="65">
        <v>20</v>
      </c>
    </row>
    <row r="30" spans="1:10" ht="18.75" customHeight="1">
      <c r="A30" s="108" t="s">
        <v>83</v>
      </c>
      <c r="B30" s="108"/>
      <c r="C30" s="108"/>
      <c r="D30" s="108"/>
      <c r="E30" s="108"/>
      <c r="F30" s="108"/>
      <c r="G30" s="108"/>
      <c r="H30" s="54" t="s">
        <v>84</v>
      </c>
      <c r="I30" s="54">
        <f>SUM(I3:I29)</f>
        <v>934.6700000000001</v>
      </c>
      <c r="J30" s="68">
        <f>SUM(J3:J29)</f>
        <v>937</v>
      </c>
    </row>
    <row r="31" spans="1:10" ht="14.25">
      <c r="A31" s="25"/>
      <c r="B31" s="25"/>
      <c r="C31" s="25"/>
      <c r="D31" s="25"/>
      <c r="E31" s="25"/>
      <c r="F31" s="25"/>
      <c r="G31" s="25"/>
      <c r="H31" s="25"/>
      <c r="I31" s="25"/>
      <c r="J31" s="66"/>
    </row>
  </sheetData>
  <sheetProtection/>
  <mergeCells count="64">
    <mergeCell ref="A1:J1"/>
    <mergeCell ref="D2:E2"/>
    <mergeCell ref="C10:C14"/>
    <mergeCell ref="C15:C18"/>
    <mergeCell ref="D16:E16"/>
    <mergeCell ref="D17:E17"/>
    <mergeCell ref="D10:D11"/>
    <mergeCell ref="D13:D14"/>
    <mergeCell ref="D18:E18"/>
    <mergeCell ref="B3:B4"/>
    <mergeCell ref="B6:B8"/>
    <mergeCell ref="B10:B14"/>
    <mergeCell ref="G10:G11"/>
    <mergeCell ref="G13:G14"/>
    <mergeCell ref="C6:C8"/>
    <mergeCell ref="F3:F4"/>
    <mergeCell ref="F6:F8"/>
    <mergeCell ref="G3:G4"/>
    <mergeCell ref="G6:G8"/>
    <mergeCell ref="C3:C4"/>
    <mergeCell ref="C19:C22"/>
    <mergeCell ref="C23:C29"/>
    <mergeCell ref="A30:G30"/>
    <mergeCell ref="A3:A4"/>
    <mergeCell ref="A6:A8"/>
    <mergeCell ref="A10:A14"/>
    <mergeCell ref="A15:A18"/>
    <mergeCell ref="A19:A22"/>
    <mergeCell ref="A23:A29"/>
    <mergeCell ref="B15:B18"/>
    <mergeCell ref="B19:B22"/>
    <mergeCell ref="B23:B29"/>
    <mergeCell ref="D15:E15"/>
    <mergeCell ref="D19:E19"/>
    <mergeCell ref="D20:E20"/>
    <mergeCell ref="D23:D24"/>
    <mergeCell ref="D25:D26"/>
    <mergeCell ref="D27:D28"/>
    <mergeCell ref="D21:E21"/>
    <mergeCell ref="D22:E22"/>
    <mergeCell ref="G27:G28"/>
    <mergeCell ref="H3:H4"/>
    <mergeCell ref="H6:H8"/>
    <mergeCell ref="H10:H11"/>
    <mergeCell ref="H13:H14"/>
    <mergeCell ref="H23:H24"/>
    <mergeCell ref="H25:H26"/>
    <mergeCell ref="H27:H28"/>
    <mergeCell ref="G23:G24"/>
    <mergeCell ref="G25:G26"/>
    <mergeCell ref="I25:I26"/>
    <mergeCell ref="I27:I28"/>
    <mergeCell ref="J3:J4"/>
    <mergeCell ref="J6:J8"/>
    <mergeCell ref="J10:J11"/>
    <mergeCell ref="J13:J14"/>
    <mergeCell ref="J23:J24"/>
    <mergeCell ref="J25:J26"/>
    <mergeCell ref="J27:J28"/>
    <mergeCell ref="I3:I4"/>
    <mergeCell ref="I23:I24"/>
    <mergeCell ref="I6:I8"/>
    <mergeCell ref="I10:I11"/>
    <mergeCell ref="I13:I14"/>
  </mergeCells>
  <printOptions/>
  <pageMargins left="0.75" right="0.75" top="1" bottom="1" header="0.511805555555556" footer="0.51180555555555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30"/>
  <sheetViews>
    <sheetView zoomScalePageLayoutView="0" workbookViewId="0" topLeftCell="A1">
      <selection activeCell="K12" sqref="K12"/>
    </sheetView>
  </sheetViews>
  <sheetFormatPr defaultColWidth="9.00390625" defaultRowHeight="13.5"/>
  <cols>
    <col min="1" max="1" width="6.00390625" style="1" customWidth="1"/>
    <col min="2" max="2" width="13.125" style="1" customWidth="1"/>
    <col min="3" max="3" width="7.125" style="1" customWidth="1"/>
    <col min="4" max="4" width="16.50390625" style="1" customWidth="1"/>
    <col min="5" max="5" width="16.625" style="1" customWidth="1"/>
    <col min="6" max="6" width="13.125" style="1" customWidth="1"/>
    <col min="7" max="7" width="23.875" style="1" customWidth="1"/>
    <col min="8" max="8" width="11.125" style="29" customWidth="1"/>
    <col min="9" max="9" width="9.00390625" style="29" customWidth="1"/>
    <col min="10" max="10" width="9.00390625" style="70" customWidth="1"/>
    <col min="11" max="16384" width="9.00390625" style="1" customWidth="1"/>
  </cols>
  <sheetData>
    <row r="1" spans="1:10" ht="39" customHeight="1">
      <c r="A1" s="73" t="s">
        <v>223</v>
      </c>
      <c r="B1" s="74"/>
      <c r="C1" s="74"/>
      <c r="D1" s="74"/>
      <c r="E1" s="74"/>
      <c r="F1" s="74"/>
      <c r="G1" s="74"/>
      <c r="H1" s="74"/>
      <c r="I1" s="74"/>
      <c r="J1" s="75"/>
    </row>
    <row r="2" spans="1:10" ht="28.5">
      <c r="A2" s="3" t="s">
        <v>0</v>
      </c>
      <c r="B2" s="3" t="s">
        <v>1</v>
      </c>
      <c r="C2" s="3" t="s">
        <v>2</v>
      </c>
      <c r="D2" s="76" t="s">
        <v>3</v>
      </c>
      <c r="E2" s="85"/>
      <c r="F2" s="3" t="s">
        <v>85</v>
      </c>
      <c r="G2" s="3" t="s">
        <v>5</v>
      </c>
      <c r="H2" s="3" t="s">
        <v>6</v>
      </c>
      <c r="I2" s="3" t="s">
        <v>7</v>
      </c>
      <c r="J2" s="61" t="s">
        <v>8</v>
      </c>
    </row>
    <row r="3" spans="1:10" ht="27">
      <c r="A3" s="85">
        <v>1</v>
      </c>
      <c r="B3" s="87" t="s">
        <v>9</v>
      </c>
      <c r="C3" s="85">
        <v>100</v>
      </c>
      <c r="D3" s="5" t="s">
        <v>10</v>
      </c>
      <c r="E3" s="5">
        <v>84</v>
      </c>
      <c r="F3" s="87" t="s">
        <v>86</v>
      </c>
      <c r="G3" s="87" t="s">
        <v>11</v>
      </c>
      <c r="H3" s="85">
        <v>0</v>
      </c>
      <c r="I3" s="85">
        <v>100</v>
      </c>
      <c r="J3" s="98">
        <v>100</v>
      </c>
    </row>
    <row r="4" spans="1:10" ht="21.75" customHeight="1">
      <c r="A4" s="85"/>
      <c r="B4" s="87"/>
      <c r="C4" s="85"/>
      <c r="D4" s="5" t="s">
        <v>87</v>
      </c>
      <c r="E4" s="5">
        <v>84</v>
      </c>
      <c r="F4" s="87"/>
      <c r="G4" s="87"/>
      <c r="H4" s="85"/>
      <c r="I4" s="85"/>
      <c r="J4" s="98"/>
    </row>
    <row r="5" spans="1:10" ht="27">
      <c r="A5" s="4">
        <v>2</v>
      </c>
      <c r="B5" s="5" t="s">
        <v>13</v>
      </c>
      <c r="C5" s="4">
        <v>200</v>
      </c>
      <c r="D5" s="5" t="s">
        <v>88</v>
      </c>
      <c r="E5" s="5">
        <v>84</v>
      </c>
      <c r="F5" s="5" t="s">
        <v>89</v>
      </c>
      <c r="G5" s="5" t="s">
        <v>15</v>
      </c>
      <c r="H5" s="4">
        <v>0</v>
      </c>
      <c r="I5" s="4">
        <v>200</v>
      </c>
      <c r="J5" s="69">
        <v>200</v>
      </c>
    </row>
    <row r="6" spans="1:10" ht="27">
      <c r="A6" s="84">
        <v>3</v>
      </c>
      <c r="B6" s="86" t="s">
        <v>17</v>
      </c>
      <c r="C6" s="84">
        <v>150</v>
      </c>
      <c r="D6" s="5" t="s">
        <v>18</v>
      </c>
      <c r="E6" s="5">
        <v>18</v>
      </c>
      <c r="F6" s="86" t="s">
        <v>90</v>
      </c>
      <c r="G6" s="86" t="s">
        <v>91</v>
      </c>
      <c r="H6" s="84" t="s">
        <v>92</v>
      </c>
      <c r="I6" s="84">
        <v>0</v>
      </c>
      <c r="J6" s="99">
        <v>0</v>
      </c>
    </row>
    <row r="7" spans="1:10" ht="27">
      <c r="A7" s="85"/>
      <c r="B7" s="87"/>
      <c r="C7" s="85"/>
      <c r="D7" s="5" t="s">
        <v>20</v>
      </c>
      <c r="E7" s="5">
        <v>62</v>
      </c>
      <c r="F7" s="87"/>
      <c r="G7" s="87"/>
      <c r="H7" s="85"/>
      <c r="I7" s="85"/>
      <c r="J7" s="98"/>
    </row>
    <row r="8" spans="1:10" ht="27">
      <c r="A8" s="85"/>
      <c r="B8" s="87"/>
      <c r="C8" s="85"/>
      <c r="D8" s="5" t="s">
        <v>21</v>
      </c>
      <c r="E8" s="5">
        <v>0</v>
      </c>
      <c r="F8" s="87"/>
      <c r="G8" s="87"/>
      <c r="H8" s="85"/>
      <c r="I8" s="85"/>
      <c r="J8" s="98"/>
    </row>
    <row r="9" spans="1:10" ht="54">
      <c r="A9" s="4">
        <v>4</v>
      </c>
      <c r="B9" s="5" t="s">
        <v>22</v>
      </c>
      <c r="C9" s="4">
        <v>100</v>
      </c>
      <c r="D9" s="5" t="s">
        <v>23</v>
      </c>
      <c r="E9" s="5">
        <v>0</v>
      </c>
      <c r="F9" s="5" t="s">
        <v>93</v>
      </c>
      <c r="G9" s="5" t="s">
        <v>25</v>
      </c>
      <c r="H9" s="4">
        <v>0</v>
      </c>
      <c r="I9" s="4">
        <v>100</v>
      </c>
      <c r="J9" s="69">
        <v>100</v>
      </c>
    </row>
    <row r="10" spans="1:10" ht="25.5" customHeight="1">
      <c r="A10" s="84">
        <v>5</v>
      </c>
      <c r="B10" s="86" t="s">
        <v>27</v>
      </c>
      <c r="C10" s="84">
        <v>150</v>
      </c>
      <c r="D10" s="87" t="s">
        <v>28</v>
      </c>
      <c r="E10" s="9" t="s">
        <v>29</v>
      </c>
      <c r="F10" s="9">
        <v>6</v>
      </c>
      <c r="G10" s="87" t="s">
        <v>94</v>
      </c>
      <c r="H10" s="85">
        <v>0</v>
      </c>
      <c r="I10" s="85">
        <v>50</v>
      </c>
      <c r="J10" s="98">
        <v>50</v>
      </c>
    </row>
    <row r="11" spans="1:10" ht="38.25">
      <c r="A11" s="85"/>
      <c r="B11" s="87"/>
      <c r="C11" s="85"/>
      <c r="D11" s="87"/>
      <c r="E11" s="9" t="s">
        <v>31</v>
      </c>
      <c r="F11" s="9">
        <v>6</v>
      </c>
      <c r="G11" s="87"/>
      <c r="H11" s="85"/>
      <c r="I11" s="85"/>
      <c r="J11" s="98"/>
    </row>
    <row r="12" spans="1:10" ht="40.5">
      <c r="A12" s="85"/>
      <c r="B12" s="87"/>
      <c r="C12" s="85"/>
      <c r="D12" s="9" t="s">
        <v>95</v>
      </c>
      <c r="E12" s="5" t="s">
        <v>96</v>
      </c>
      <c r="F12" s="5">
        <v>0</v>
      </c>
      <c r="G12" s="9" t="s">
        <v>97</v>
      </c>
      <c r="H12" s="4">
        <v>0</v>
      </c>
      <c r="I12" s="4">
        <v>50</v>
      </c>
      <c r="J12" s="69">
        <v>50</v>
      </c>
    </row>
    <row r="13" spans="1:10" ht="40.5">
      <c r="A13" s="85"/>
      <c r="B13" s="87"/>
      <c r="C13" s="85"/>
      <c r="D13" s="87" t="s">
        <v>98</v>
      </c>
      <c r="E13" s="5" t="s">
        <v>37</v>
      </c>
      <c r="F13" s="5">
        <v>1</v>
      </c>
      <c r="G13" s="87" t="s">
        <v>38</v>
      </c>
      <c r="H13" s="88">
        <v>0</v>
      </c>
      <c r="I13" s="92">
        <v>50</v>
      </c>
      <c r="J13" s="100">
        <v>50</v>
      </c>
    </row>
    <row r="14" spans="1:10" ht="39">
      <c r="A14" s="85"/>
      <c r="B14" s="87"/>
      <c r="C14" s="85"/>
      <c r="D14" s="87"/>
      <c r="E14" s="9" t="s">
        <v>99</v>
      </c>
      <c r="F14" s="9">
        <v>1</v>
      </c>
      <c r="G14" s="87"/>
      <c r="H14" s="89"/>
      <c r="I14" s="72"/>
      <c r="J14" s="83"/>
    </row>
    <row r="15" spans="1:10" ht="67.5">
      <c r="A15" s="85">
        <v>6</v>
      </c>
      <c r="B15" s="87" t="s">
        <v>40</v>
      </c>
      <c r="C15" s="85">
        <v>150</v>
      </c>
      <c r="D15" s="86" t="s">
        <v>100</v>
      </c>
      <c r="E15" s="87"/>
      <c r="F15" s="9" t="s">
        <v>101</v>
      </c>
      <c r="G15" s="5" t="s">
        <v>43</v>
      </c>
      <c r="H15" s="4">
        <v>0</v>
      </c>
      <c r="I15" s="4">
        <v>30</v>
      </c>
      <c r="J15" s="69">
        <v>30</v>
      </c>
    </row>
    <row r="16" spans="1:10" ht="51.75">
      <c r="A16" s="85"/>
      <c r="B16" s="87"/>
      <c r="C16" s="85"/>
      <c r="D16" s="77" t="s">
        <v>102</v>
      </c>
      <c r="E16" s="112"/>
      <c r="F16" s="9" t="s">
        <v>103</v>
      </c>
      <c r="G16" s="9" t="s">
        <v>104</v>
      </c>
      <c r="H16" s="4">
        <v>0</v>
      </c>
      <c r="I16" s="4">
        <v>30</v>
      </c>
      <c r="J16" s="69">
        <v>30</v>
      </c>
    </row>
    <row r="17" spans="1:10" ht="54">
      <c r="A17" s="85"/>
      <c r="B17" s="87"/>
      <c r="C17" s="85"/>
      <c r="D17" s="86" t="s">
        <v>105</v>
      </c>
      <c r="E17" s="87"/>
      <c r="F17" s="5" t="s">
        <v>106</v>
      </c>
      <c r="G17" s="5" t="s">
        <v>49</v>
      </c>
      <c r="H17" s="4">
        <v>0</v>
      </c>
      <c r="I17" s="4">
        <v>40</v>
      </c>
      <c r="J17" s="69">
        <v>40</v>
      </c>
    </row>
    <row r="18" spans="1:10" ht="102.75" customHeight="1">
      <c r="A18" s="85"/>
      <c r="B18" s="87"/>
      <c r="C18" s="85"/>
      <c r="D18" s="86" t="s">
        <v>107</v>
      </c>
      <c r="E18" s="87"/>
      <c r="F18" s="52" t="s">
        <v>108</v>
      </c>
      <c r="G18" s="11" t="s">
        <v>52</v>
      </c>
      <c r="H18" s="4" t="s">
        <v>109</v>
      </c>
      <c r="I18" s="4">
        <v>45</v>
      </c>
      <c r="J18" s="69">
        <v>45</v>
      </c>
    </row>
    <row r="19" spans="1:10" ht="54">
      <c r="A19" s="92">
        <v>7</v>
      </c>
      <c r="B19" s="92" t="s">
        <v>54</v>
      </c>
      <c r="C19" s="92">
        <v>150</v>
      </c>
      <c r="D19" s="86" t="s">
        <v>110</v>
      </c>
      <c r="E19" s="87"/>
      <c r="F19" s="52" t="s">
        <v>111</v>
      </c>
      <c r="G19" s="9" t="s">
        <v>57</v>
      </c>
      <c r="H19" s="8">
        <v>0</v>
      </c>
      <c r="I19" s="8">
        <v>30</v>
      </c>
      <c r="J19" s="69">
        <v>30</v>
      </c>
    </row>
    <row r="20" spans="1:10" ht="94.5">
      <c r="A20" s="93"/>
      <c r="B20" s="93"/>
      <c r="C20" s="93"/>
      <c r="D20" s="86" t="s">
        <v>58</v>
      </c>
      <c r="E20" s="87"/>
      <c r="F20" s="52" t="s">
        <v>112</v>
      </c>
      <c r="G20" s="9" t="s">
        <v>60</v>
      </c>
      <c r="H20" s="8">
        <v>0</v>
      </c>
      <c r="I20" s="8">
        <v>30</v>
      </c>
      <c r="J20" s="69">
        <v>30</v>
      </c>
    </row>
    <row r="21" spans="1:10" ht="121.5">
      <c r="A21" s="93"/>
      <c r="B21" s="93"/>
      <c r="C21" s="93"/>
      <c r="D21" s="86" t="s">
        <v>61</v>
      </c>
      <c r="E21" s="87"/>
      <c r="F21" s="52" t="s">
        <v>113</v>
      </c>
      <c r="G21" s="9" t="s">
        <v>63</v>
      </c>
      <c r="H21" s="8">
        <v>0</v>
      </c>
      <c r="I21" s="8">
        <v>40</v>
      </c>
      <c r="J21" s="69">
        <v>40</v>
      </c>
    </row>
    <row r="22" spans="1:10" ht="76.5">
      <c r="A22" s="89"/>
      <c r="B22" s="89"/>
      <c r="C22" s="89"/>
      <c r="D22" s="86" t="s">
        <v>114</v>
      </c>
      <c r="E22" s="87"/>
      <c r="F22" s="52" t="s">
        <v>115</v>
      </c>
      <c r="G22" s="9" t="s">
        <v>116</v>
      </c>
      <c r="H22" s="8" t="s">
        <v>109</v>
      </c>
      <c r="I22" s="8">
        <v>45</v>
      </c>
      <c r="J22" s="69">
        <v>45</v>
      </c>
    </row>
    <row r="23" spans="1:10" ht="25.5">
      <c r="A23" s="85">
        <v>8</v>
      </c>
      <c r="B23" s="87" t="s">
        <v>68</v>
      </c>
      <c r="C23" s="85">
        <v>200</v>
      </c>
      <c r="D23" s="86" t="s">
        <v>9</v>
      </c>
      <c r="E23" s="9" t="s">
        <v>69</v>
      </c>
      <c r="F23" s="53">
        <v>1</v>
      </c>
      <c r="G23" s="86" t="s">
        <v>70</v>
      </c>
      <c r="H23" s="84">
        <v>0</v>
      </c>
      <c r="I23" s="84">
        <v>0</v>
      </c>
      <c r="J23" s="99">
        <v>0</v>
      </c>
    </row>
    <row r="24" spans="1:10" ht="25.5">
      <c r="A24" s="85"/>
      <c r="B24" s="87"/>
      <c r="C24" s="85"/>
      <c r="D24" s="87"/>
      <c r="E24" s="9" t="s">
        <v>71</v>
      </c>
      <c r="F24" s="53">
        <v>1</v>
      </c>
      <c r="G24" s="87"/>
      <c r="H24" s="85"/>
      <c r="I24" s="85"/>
      <c r="J24" s="98"/>
    </row>
    <row r="25" spans="1:10" ht="25.5">
      <c r="A25" s="85"/>
      <c r="B25" s="87"/>
      <c r="C25" s="85"/>
      <c r="D25" s="86" t="s">
        <v>13</v>
      </c>
      <c r="E25" s="9" t="s">
        <v>72</v>
      </c>
      <c r="F25" s="53">
        <v>1</v>
      </c>
      <c r="G25" s="86" t="s">
        <v>70</v>
      </c>
      <c r="H25" s="90">
        <v>0</v>
      </c>
      <c r="I25" s="84">
        <v>0</v>
      </c>
      <c r="J25" s="99">
        <v>0</v>
      </c>
    </row>
    <row r="26" spans="1:10" ht="25.5">
      <c r="A26" s="85"/>
      <c r="B26" s="87"/>
      <c r="C26" s="85"/>
      <c r="D26" s="87"/>
      <c r="E26" s="9" t="s">
        <v>74</v>
      </c>
      <c r="F26" s="53">
        <v>1</v>
      </c>
      <c r="G26" s="87"/>
      <c r="H26" s="91"/>
      <c r="I26" s="85"/>
      <c r="J26" s="98"/>
    </row>
    <row r="27" spans="1:10" ht="25.5">
      <c r="A27" s="85"/>
      <c r="B27" s="87"/>
      <c r="C27" s="85"/>
      <c r="D27" s="86" t="s">
        <v>75</v>
      </c>
      <c r="E27" s="9" t="s">
        <v>76</v>
      </c>
      <c r="F27" s="49">
        <v>0.2278</v>
      </c>
      <c r="G27" s="86" t="s">
        <v>70</v>
      </c>
      <c r="H27" s="90">
        <v>0</v>
      </c>
      <c r="I27" s="84">
        <v>0</v>
      </c>
      <c r="J27" s="99">
        <v>0</v>
      </c>
    </row>
    <row r="28" spans="1:10" ht="25.5">
      <c r="A28" s="85"/>
      <c r="B28" s="87"/>
      <c r="C28" s="85"/>
      <c r="D28" s="87"/>
      <c r="E28" s="9" t="s">
        <v>78</v>
      </c>
      <c r="F28" s="49">
        <v>0.225</v>
      </c>
      <c r="G28" s="87"/>
      <c r="H28" s="91"/>
      <c r="I28" s="85"/>
      <c r="J28" s="98"/>
    </row>
    <row r="29" spans="1:10" ht="51">
      <c r="A29" s="85"/>
      <c r="B29" s="87"/>
      <c r="C29" s="85"/>
      <c r="D29" s="9" t="s">
        <v>79</v>
      </c>
      <c r="E29" s="9" t="s">
        <v>117</v>
      </c>
      <c r="F29" s="9">
        <v>0</v>
      </c>
      <c r="G29" s="9" t="s">
        <v>81</v>
      </c>
      <c r="H29" s="8">
        <v>0</v>
      </c>
      <c r="I29" s="28">
        <v>0</v>
      </c>
      <c r="J29" s="69">
        <v>0</v>
      </c>
    </row>
    <row r="30" spans="1:10" ht="32.25" customHeight="1">
      <c r="A30" s="71" t="s">
        <v>118</v>
      </c>
      <c r="B30" s="71"/>
      <c r="C30" s="71"/>
      <c r="D30" s="71"/>
      <c r="E30" s="71"/>
      <c r="F30" s="71"/>
      <c r="G30" s="71"/>
      <c r="H30" s="28">
        <v>-160</v>
      </c>
      <c r="I30" s="28">
        <f>SUM(I3:I29)</f>
        <v>840</v>
      </c>
      <c r="J30" s="69">
        <f>SUM(J3:J29)</f>
        <v>840</v>
      </c>
    </row>
  </sheetData>
  <sheetProtection/>
  <mergeCells count="64">
    <mergeCell ref="A1:J1"/>
    <mergeCell ref="D2:E2"/>
    <mergeCell ref="C10:C14"/>
    <mergeCell ref="C15:C18"/>
    <mergeCell ref="D16:E16"/>
    <mergeCell ref="D17:E17"/>
    <mergeCell ref="D10:D11"/>
    <mergeCell ref="D13:D14"/>
    <mergeCell ref="D18:E18"/>
    <mergeCell ref="I3:I4"/>
    <mergeCell ref="I6:I8"/>
    <mergeCell ref="I10:I11"/>
    <mergeCell ref="I13:I14"/>
    <mergeCell ref="B3:B4"/>
    <mergeCell ref="B6:B8"/>
    <mergeCell ref="B10:B14"/>
    <mergeCell ref="G10:G11"/>
    <mergeCell ref="G13:G14"/>
    <mergeCell ref="F3:F4"/>
    <mergeCell ref="F6:F8"/>
    <mergeCell ref="G3:G4"/>
    <mergeCell ref="G6:G8"/>
    <mergeCell ref="C6:C8"/>
    <mergeCell ref="C3:C4"/>
    <mergeCell ref="C19:C22"/>
    <mergeCell ref="C23:C29"/>
    <mergeCell ref="A30:G30"/>
    <mergeCell ref="A3:A4"/>
    <mergeCell ref="A6:A8"/>
    <mergeCell ref="A10:A14"/>
    <mergeCell ref="A15:A18"/>
    <mergeCell ref="A19:A22"/>
    <mergeCell ref="A23:A29"/>
    <mergeCell ref="D27:D28"/>
    <mergeCell ref="D23:D24"/>
    <mergeCell ref="D25:D26"/>
    <mergeCell ref="B23:B29"/>
    <mergeCell ref="D15:E15"/>
    <mergeCell ref="D19:E19"/>
    <mergeCell ref="D20:E20"/>
    <mergeCell ref="D21:E21"/>
    <mergeCell ref="D22:E22"/>
    <mergeCell ref="B15:B18"/>
    <mergeCell ref="B19:B22"/>
    <mergeCell ref="G27:G28"/>
    <mergeCell ref="H3:H4"/>
    <mergeCell ref="H6:H8"/>
    <mergeCell ref="H10:H11"/>
    <mergeCell ref="H13:H14"/>
    <mergeCell ref="H23:H24"/>
    <mergeCell ref="H25:H26"/>
    <mergeCell ref="H27:H28"/>
    <mergeCell ref="G23:G24"/>
    <mergeCell ref="G25:G26"/>
    <mergeCell ref="I23:I24"/>
    <mergeCell ref="I25:I26"/>
    <mergeCell ref="I27:I28"/>
    <mergeCell ref="J25:J26"/>
    <mergeCell ref="J27:J28"/>
    <mergeCell ref="J23:J24"/>
    <mergeCell ref="J3:J4"/>
    <mergeCell ref="J6:J8"/>
    <mergeCell ref="J10:J11"/>
    <mergeCell ref="J13:J14"/>
  </mergeCells>
  <printOptions/>
  <pageMargins left="0.75" right="0.75" top="1" bottom="1" header="0.511805555555556" footer="0.511805555555556"/>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0"/>
  <sheetViews>
    <sheetView zoomScalePageLayoutView="0" workbookViewId="0" topLeftCell="A22">
      <selection activeCell="A5" sqref="A5"/>
    </sheetView>
  </sheetViews>
  <sheetFormatPr defaultColWidth="9.00390625" defaultRowHeight="13.5"/>
  <cols>
    <col min="1" max="1" width="6.625" style="1" customWidth="1"/>
    <col min="2" max="2" width="13.125" style="1" customWidth="1"/>
    <col min="3" max="3" width="7.125" style="1" customWidth="1"/>
    <col min="4" max="4" width="16.50390625" style="1" customWidth="1"/>
    <col min="5" max="5" width="16.625" style="1" customWidth="1"/>
    <col min="6" max="6" width="13.125" style="1" customWidth="1"/>
    <col min="7" max="7" width="23.875" style="1" customWidth="1"/>
    <col min="8" max="8" width="11.125" style="1" customWidth="1"/>
    <col min="9" max="9" width="9.00390625" style="1" customWidth="1"/>
    <col min="10" max="10" width="9.00390625" style="63" customWidth="1"/>
    <col min="11" max="16384" width="9.00390625" style="1" customWidth="1"/>
  </cols>
  <sheetData>
    <row r="1" spans="1:10" ht="39" customHeight="1">
      <c r="A1" s="73" t="s">
        <v>224</v>
      </c>
      <c r="B1" s="74"/>
      <c r="C1" s="74"/>
      <c r="D1" s="74"/>
      <c r="E1" s="74"/>
      <c r="F1" s="74"/>
      <c r="G1" s="74"/>
      <c r="H1" s="74"/>
      <c r="I1" s="74"/>
      <c r="J1" s="75"/>
    </row>
    <row r="2" spans="1:10" ht="28.5">
      <c r="A2" s="30" t="s">
        <v>0</v>
      </c>
      <c r="B2" s="30" t="s">
        <v>1</v>
      </c>
      <c r="C2" s="30" t="s">
        <v>2</v>
      </c>
      <c r="D2" s="129" t="s">
        <v>3</v>
      </c>
      <c r="E2" s="124"/>
      <c r="F2" s="30" t="s">
        <v>85</v>
      </c>
      <c r="G2" s="30" t="s">
        <v>5</v>
      </c>
      <c r="H2" s="30" t="s">
        <v>6</v>
      </c>
      <c r="I2" s="30" t="s">
        <v>7</v>
      </c>
      <c r="J2" s="61" t="s">
        <v>8</v>
      </c>
    </row>
    <row r="3" spans="1:10" ht="27">
      <c r="A3" s="124">
        <v>1</v>
      </c>
      <c r="B3" s="116" t="s">
        <v>9</v>
      </c>
      <c r="C3" s="124">
        <v>100</v>
      </c>
      <c r="D3" s="6" t="s">
        <v>10</v>
      </c>
      <c r="E3" s="6">
        <v>599</v>
      </c>
      <c r="F3" s="127">
        <v>1</v>
      </c>
      <c r="G3" s="116" t="s">
        <v>11</v>
      </c>
      <c r="H3" s="116"/>
      <c r="I3" s="116">
        <v>100</v>
      </c>
      <c r="J3" s="113">
        <v>100</v>
      </c>
    </row>
    <row r="4" spans="1:10" ht="21.75" customHeight="1">
      <c r="A4" s="124"/>
      <c r="B4" s="116"/>
      <c r="C4" s="124"/>
      <c r="D4" s="6" t="s">
        <v>87</v>
      </c>
      <c r="E4" s="6">
        <v>599</v>
      </c>
      <c r="F4" s="127"/>
      <c r="G4" s="116"/>
      <c r="H4" s="116"/>
      <c r="I4" s="116"/>
      <c r="J4" s="113"/>
    </row>
    <row r="5" spans="1:10" s="47" customFormat="1" ht="27">
      <c r="A5" s="31">
        <v>2</v>
      </c>
      <c r="B5" s="6" t="s">
        <v>13</v>
      </c>
      <c r="C5" s="31">
        <v>200</v>
      </c>
      <c r="D5" s="6" t="s">
        <v>88</v>
      </c>
      <c r="E5" s="6">
        <v>546</v>
      </c>
      <c r="F5" s="48">
        <v>0.9115</v>
      </c>
      <c r="G5" s="6" t="s">
        <v>15</v>
      </c>
      <c r="H5" s="6">
        <v>-35.4</v>
      </c>
      <c r="I5" s="6">
        <v>164.6</v>
      </c>
      <c r="J5" s="62">
        <v>164</v>
      </c>
    </row>
    <row r="6" spans="1:10" ht="27">
      <c r="A6" s="126">
        <v>3</v>
      </c>
      <c r="B6" s="115" t="s">
        <v>17</v>
      </c>
      <c r="C6" s="126">
        <v>150</v>
      </c>
      <c r="D6" s="6" t="s">
        <v>18</v>
      </c>
      <c r="E6" s="6">
        <v>107</v>
      </c>
      <c r="F6" s="128">
        <v>0.2124</v>
      </c>
      <c r="G6" s="115" t="s">
        <v>119</v>
      </c>
      <c r="H6" s="117">
        <v>-150</v>
      </c>
      <c r="I6" s="115">
        <v>0</v>
      </c>
      <c r="J6" s="114">
        <v>0</v>
      </c>
    </row>
    <row r="7" spans="1:10" s="47" customFormat="1" ht="27">
      <c r="A7" s="124"/>
      <c r="B7" s="116"/>
      <c r="C7" s="124"/>
      <c r="D7" s="6" t="s">
        <v>20</v>
      </c>
      <c r="E7" s="6">
        <v>491</v>
      </c>
      <c r="F7" s="127"/>
      <c r="G7" s="116"/>
      <c r="H7" s="118"/>
      <c r="I7" s="116"/>
      <c r="J7" s="113"/>
    </row>
    <row r="8" spans="1:10" ht="27">
      <c r="A8" s="124"/>
      <c r="B8" s="116"/>
      <c r="C8" s="124"/>
      <c r="D8" s="6" t="s">
        <v>21</v>
      </c>
      <c r="E8" s="6">
        <v>20</v>
      </c>
      <c r="F8" s="127"/>
      <c r="G8" s="116"/>
      <c r="H8" s="119"/>
      <c r="I8" s="116"/>
      <c r="J8" s="113"/>
    </row>
    <row r="9" spans="1:10" s="47" customFormat="1" ht="54">
      <c r="A9" s="31">
        <v>4</v>
      </c>
      <c r="B9" s="6" t="s">
        <v>22</v>
      </c>
      <c r="C9" s="31">
        <v>100</v>
      </c>
      <c r="D9" s="6" t="s">
        <v>23</v>
      </c>
      <c r="E9" s="6">
        <v>1</v>
      </c>
      <c r="F9" s="6" t="s">
        <v>120</v>
      </c>
      <c r="G9" s="6" t="s">
        <v>25</v>
      </c>
      <c r="H9" s="6">
        <v>-16.72</v>
      </c>
      <c r="I9" s="6">
        <v>83.28</v>
      </c>
      <c r="J9" s="62">
        <v>83</v>
      </c>
    </row>
    <row r="10" spans="1:10" ht="25.5" customHeight="1">
      <c r="A10" s="126">
        <v>5</v>
      </c>
      <c r="B10" s="115" t="s">
        <v>27</v>
      </c>
      <c r="C10" s="126">
        <v>150</v>
      </c>
      <c r="D10" s="116" t="s">
        <v>28</v>
      </c>
      <c r="E10" s="11" t="s">
        <v>29</v>
      </c>
      <c r="F10" s="50">
        <v>3</v>
      </c>
      <c r="G10" s="116" t="s">
        <v>121</v>
      </c>
      <c r="H10" s="116"/>
      <c r="I10" s="116">
        <v>50</v>
      </c>
      <c r="J10" s="113">
        <v>50</v>
      </c>
    </row>
    <row r="11" spans="1:10" ht="38.25">
      <c r="A11" s="124"/>
      <c r="B11" s="116"/>
      <c r="C11" s="124"/>
      <c r="D11" s="116"/>
      <c r="E11" s="11" t="s">
        <v>31</v>
      </c>
      <c r="F11" s="50">
        <v>3</v>
      </c>
      <c r="G11" s="116"/>
      <c r="H11" s="116"/>
      <c r="I11" s="116"/>
      <c r="J11" s="113"/>
    </row>
    <row r="12" spans="1:10" ht="40.5">
      <c r="A12" s="124"/>
      <c r="B12" s="116"/>
      <c r="C12" s="124"/>
      <c r="D12" s="11" t="s">
        <v>122</v>
      </c>
      <c r="E12" s="6" t="s">
        <v>96</v>
      </c>
      <c r="F12" s="51">
        <v>17</v>
      </c>
      <c r="G12" s="11" t="s">
        <v>123</v>
      </c>
      <c r="H12" s="6">
        <v>-34</v>
      </c>
      <c r="I12" s="6">
        <v>16</v>
      </c>
      <c r="J12" s="62">
        <v>16</v>
      </c>
    </row>
    <row r="13" spans="1:10" ht="40.5">
      <c r="A13" s="124"/>
      <c r="B13" s="116"/>
      <c r="C13" s="124"/>
      <c r="D13" s="116" t="s">
        <v>124</v>
      </c>
      <c r="E13" s="6" t="s">
        <v>37</v>
      </c>
      <c r="F13" s="51">
        <v>3</v>
      </c>
      <c r="G13" s="116" t="s">
        <v>38</v>
      </c>
      <c r="H13" s="120"/>
      <c r="I13" s="120">
        <v>50</v>
      </c>
      <c r="J13" s="100">
        <v>50</v>
      </c>
    </row>
    <row r="14" spans="1:10" ht="39">
      <c r="A14" s="124"/>
      <c r="B14" s="116"/>
      <c r="C14" s="124"/>
      <c r="D14" s="116"/>
      <c r="E14" s="11" t="s">
        <v>125</v>
      </c>
      <c r="F14" s="50">
        <v>3</v>
      </c>
      <c r="G14" s="116"/>
      <c r="H14" s="121"/>
      <c r="I14" s="121"/>
      <c r="J14" s="83"/>
    </row>
    <row r="15" spans="1:10" ht="67.5">
      <c r="A15" s="124">
        <v>6</v>
      </c>
      <c r="B15" s="116" t="s">
        <v>40</v>
      </c>
      <c r="C15" s="124">
        <v>150</v>
      </c>
      <c r="D15" s="115" t="s">
        <v>126</v>
      </c>
      <c r="E15" s="116"/>
      <c r="F15" s="11" t="s">
        <v>127</v>
      </c>
      <c r="G15" s="6" t="s">
        <v>43</v>
      </c>
      <c r="H15" s="15"/>
      <c r="I15" s="6">
        <v>10</v>
      </c>
      <c r="J15" s="62">
        <v>30</v>
      </c>
    </row>
    <row r="16" spans="1:10" ht="51.75">
      <c r="A16" s="124"/>
      <c r="B16" s="116"/>
      <c r="C16" s="124"/>
      <c r="D16" s="130" t="s">
        <v>128</v>
      </c>
      <c r="E16" s="131"/>
      <c r="F16" s="11" t="s">
        <v>129</v>
      </c>
      <c r="G16" s="11" t="s">
        <v>130</v>
      </c>
      <c r="H16" s="6"/>
      <c r="I16" s="6">
        <v>30</v>
      </c>
      <c r="J16" s="62">
        <v>30</v>
      </c>
    </row>
    <row r="17" spans="1:10" ht="54">
      <c r="A17" s="124"/>
      <c r="B17" s="116"/>
      <c r="C17" s="124"/>
      <c r="D17" s="115" t="s">
        <v>131</v>
      </c>
      <c r="E17" s="116"/>
      <c r="F17" s="6" t="s">
        <v>132</v>
      </c>
      <c r="G17" s="6" t="s">
        <v>49</v>
      </c>
      <c r="H17" s="6"/>
      <c r="I17" s="6">
        <v>40</v>
      </c>
      <c r="J17" s="62">
        <v>40</v>
      </c>
    </row>
    <row r="18" spans="1:10" ht="102.75" customHeight="1">
      <c r="A18" s="124"/>
      <c r="B18" s="116"/>
      <c r="C18" s="124"/>
      <c r="D18" s="115" t="s">
        <v>133</v>
      </c>
      <c r="E18" s="116"/>
      <c r="F18" s="6" t="s">
        <v>134</v>
      </c>
      <c r="G18" s="11" t="s">
        <v>52</v>
      </c>
      <c r="H18" s="6">
        <v>-5</v>
      </c>
      <c r="I18" s="6">
        <v>45</v>
      </c>
      <c r="J18" s="62">
        <v>45</v>
      </c>
    </row>
    <row r="19" spans="1:10" ht="51">
      <c r="A19" s="120">
        <v>7</v>
      </c>
      <c r="B19" s="120" t="s">
        <v>54</v>
      </c>
      <c r="C19" s="120">
        <v>150</v>
      </c>
      <c r="D19" s="115" t="s">
        <v>135</v>
      </c>
      <c r="E19" s="116"/>
      <c r="F19" s="6" t="s">
        <v>136</v>
      </c>
      <c r="G19" s="11" t="s">
        <v>57</v>
      </c>
      <c r="H19" s="11"/>
      <c r="I19" s="11">
        <v>30</v>
      </c>
      <c r="J19" s="62">
        <v>30</v>
      </c>
    </row>
    <row r="20" spans="1:10" ht="81">
      <c r="A20" s="122"/>
      <c r="B20" s="122"/>
      <c r="C20" s="122"/>
      <c r="D20" s="115" t="s">
        <v>58</v>
      </c>
      <c r="E20" s="116"/>
      <c r="F20" s="6" t="s">
        <v>137</v>
      </c>
      <c r="G20" s="11" t="s">
        <v>60</v>
      </c>
      <c r="H20" s="11"/>
      <c r="I20" s="11">
        <v>30</v>
      </c>
      <c r="J20" s="62">
        <v>30</v>
      </c>
    </row>
    <row r="21" spans="1:10" ht="108">
      <c r="A21" s="122"/>
      <c r="B21" s="122"/>
      <c r="C21" s="122"/>
      <c r="D21" s="115" t="s">
        <v>61</v>
      </c>
      <c r="E21" s="116"/>
      <c r="F21" s="6" t="s">
        <v>138</v>
      </c>
      <c r="G21" s="11" t="s">
        <v>63</v>
      </c>
      <c r="H21" s="11"/>
      <c r="I21" s="11">
        <v>40</v>
      </c>
      <c r="J21" s="62">
        <v>40</v>
      </c>
    </row>
    <row r="22" spans="1:10" ht="202.5">
      <c r="A22" s="123"/>
      <c r="B22" s="123"/>
      <c r="C22" s="123"/>
      <c r="D22" s="115" t="s">
        <v>139</v>
      </c>
      <c r="E22" s="116"/>
      <c r="F22" s="6" t="s">
        <v>140</v>
      </c>
      <c r="G22" s="11" t="s">
        <v>116</v>
      </c>
      <c r="H22" s="11"/>
      <c r="I22" s="11">
        <v>50</v>
      </c>
      <c r="J22" s="62">
        <v>50</v>
      </c>
    </row>
    <row r="23" spans="1:10" ht="25.5">
      <c r="A23" s="124">
        <v>8</v>
      </c>
      <c r="B23" s="116" t="s">
        <v>68</v>
      </c>
      <c r="C23" s="124">
        <v>200</v>
      </c>
      <c r="D23" s="115" t="s">
        <v>9</v>
      </c>
      <c r="E23" s="11" t="s">
        <v>69</v>
      </c>
      <c r="F23" s="49">
        <v>1</v>
      </c>
      <c r="G23" s="115" t="s">
        <v>70</v>
      </c>
      <c r="H23" s="115"/>
      <c r="I23" s="115">
        <v>0</v>
      </c>
      <c r="J23" s="114">
        <v>0</v>
      </c>
    </row>
    <row r="24" spans="1:10" ht="25.5">
      <c r="A24" s="124"/>
      <c r="B24" s="116"/>
      <c r="C24" s="124"/>
      <c r="D24" s="116"/>
      <c r="E24" s="11" t="s">
        <v>71</v>
      </c>
      <c r="F24" s="49">
        <v>1</v>
      </c>
      <c r="G24" s="116"/>
      <c r="H24" s="116"/>
      <c r="I24" s="116"/>
      <c r="J24" s="113"/>
    </row>
    <row r="25" spans="1:10" ht="25.5">
      <c r="A25" s="124"/>
      <c r="B25" s="116"/>
      <c r="C25" s="124"/>
      <c r="D25" s="115" t="s">
        <v>13</v>
      </c>
      <c r="E25" s="11" t="s">
        <v>72</v>
      </c>
      <c r="F25" s="49">
        <v>0.8783</v>
      </c>
      <c r="G25" s="115" t="s">
        <v>70</v>
      </c>
      <c r="H25" s="115"/>
      <c r="I25" s="115">
        <v>33.2</v>
      </c>
      <c r="J25" s="114">
        <v>30</v>
      </c>
    </row>
    <row r="26" spans="1:10" ht="25.5">
      <c r="A26" s="124"/>
      <c r="B26" s="116"/>
      <c r="C26" s="124"/>
      <c r="D26" s="116"/>
      <c r="E26" s="11" t="s">
        <v>74</v>
      </c>
      <c r="F26" s="49">
        <v>0.9115</v>
      </c>
      <c r="G26" s="116"/>
      <c r="H26" s="116"/>
      <c r="I26" s="116"/>
      <c r="J26" s="113"/>
    </row>
    <row r="27" spans="1:10" ht="25.5">
      <c r="A27" s="124"/>
      <c r="B27" s="116"/>
      <c r="C27" s="124"/>
      <c r="D27" s="115" t="s">
        <v>75</v>
      </c>
      <c r="E27" s="11" t="s">
        <v>76</v>
      </c>
      <c r="F27" s="49">
        <v>0.2003</v>
      </c>
      <c r="G27" s="115" t="s">
        <v>70</v>
      </c>
      <c r="H27" s="115"/>
      <c r="I27" s="115">
        <v>12.21</v>
      </c>
      <c r="J27" s="114">
        <v>10</v>
      </c>
    </row>
    <row r="28" spans="1:10" ht="25.5">
      <c r="A28" s="124"/>
      <c r="B28" s="116"/>
      <c r="C28" s="124"/>
      <c r="D28" s="116"/>
      <c r="E28" s="11" t="s">
        <v>78</v>
      </c>
      <c r="F28" s="49">
        <v>0.2124</v>
      </c>
      <c r="G28" s="116"/>
      <c r="H28" s="116"/>
      <c r="I28" s="116"/>
      <c r="J28" s="113"/>
    </row>
    <row r="29" spans="1:10" ht="51">
      <c r="A29" s="124"/>
      <c r="B29" s="116"/>
      <c r="C29" s="124"/>
      <c r="D29" s="11" t="s">
        <v>79</v>
      </c>
      <c r="E29" s="11" t="s">
        <v>117</v>
      </c>
      <c r="F29" s="11">
        <v>1</v>
      </c>
      <c r="G29" s="11" t="s">
        <v>81</v>
      </c>
      <c r="H29" s="11"/>
      <c r="I29" s="13">
        <v>20</v>
      </c>
      <c r="J29" s="62">
        <v>20</v>
      </c>
    </row>
    <row r="30" spans="1:10" ht="32.25" customHeight="1">
      <c r="A30" s="125" t="s">
        <v>118</v>
      </c>
      <c r="B30" s="125"/>
      <c r="C30" s="125"/>
      <c r="D30" s="125"/>
      <c r="E30" s="125"/>
      <c r="F30" s="125"/>
      <c r="G30" s="125"/>
      <c r="H30" s="13">
        <f>SUM(H3:H29)</f>
        <v>-241.12</v>
      </c>
      <c r="I30" s="13">
        <f>SUM(I3:I29)</f>
        <v>804.2900000000001</v>
      </c>
      <c r="J30" s="62">
        <f>SUM(J3:J29)</f>
        <v>818</v>
      </c>
    </row>
  </sheetData>
  <sheetProtection/>
  <mergeCells count="64">
    <mergeCell ref="A1:J1"/>
    <mergeCell ref="D2:E2"/>
    <mergeCell ref="C10:C14"/>
    <mergeCell ref="C15:C18"/>
    <mergeCell ref="D16:E16"/>
    <mergeCell ref="D17:E17"/>
    <mergeCell ref="D10:D11"/>
    <mergeCell ref="D13:D14"/>
    <mergeCell ref="D18:E18"/>
    <mergeCell ref="I3:I4"/>
    <mergeCell ref="I6:I8"/>
    <mergeCell ref="I10:I11"/>
    <mergeCell ref="I13:I14"/>
    <mergeCell ref="B3:B4"/>
    <mergeCell ref="B6:B8"/>
    <mergeCell ref="B10:B14"/>
    <mergeCell ref="G10:G11"/>
    <mergeCell ref="G13:G14"/>
    <mergeCell ref="F3:F4"/>
    <mergeCell ref="F6:F8"/>
    <mergeCell ref="G3:G4"/>
    <mergeCell ref="G6:G8"/>
    <mergeCell ref="C6:C8"/>
    <mergeCell ref="C3:C4"/>
    <mergeCell ref="C19:C22"/>
    <mergeCell ref="C23:C29"/>
    <mergeCell ref="A30:G30"/>
    <mergeCell ref="A3:A4"/>
    <mergeCell ref="A6:A8"/>
    <mergeCell ref="A10:A14"/>
    <mergeCell ref="A15:A18"/>
    <mergeCell ref="A19:A22"/>
    <mergeCell ref="A23:A29"/>
    <mergeCell ref="D27:D28"/>
    <mergeCell ref="D23:D24"/>
    <mergeCell ref="D25:D26"/>
    <mergeCell ref="B23:B29"/>
    <mergeCell ref="D15:E15"/>
    <mergeCell ref="D19:E19"/>
    <mergeCell ref="D20:E20"/>
    <mergeCell ref="D21:E21"/>
    <mergeCell ref="D22:E22"/>
    <mergeCell ref="B15:B18"/>
    <mergeCell ref="B19:B22"/>
    <mergeCell ref="G27:G28"/>
    <mergeCell ref="H3:H4"/>
    <mergeCell ref="H6:H8"/>
    <mergeCell ref="H10:H11"/>
    <mergeCell ref="H13:H14"/>
    <mergeCell ref="H23:H24"/>
    <mergeCell ref="H25:H26"/>
    <mergeCell ref="H27:H28"/>
    <mergeCell ref="G23:G24"/>
    <mergeCell ref="G25:G26"/>
    <mergeCell ref="I23:I24"/>
    <mergeCell ref="I25:I26"/>
    <mergeCell ref="I27:I28"/>
    <mergeCell ref="J25:J26"/>
    <mergeCell ref="J27:J28"/>
    <mergeCell ref="J23:J24"/>
    <mergeCell ref="J3:J4"/>
    <mergeCell ref="J6:J8"/>
    <mergeCell ref="J10:J11"/>
    <mergeCell ref="J13:J14"/>
  </mergeCells>
  <printOptions/>
  <pageMargins left="0.75" right="0.75" top="1" bottom="1" header="0.511805555555556" footer="0.511805555555556"/>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30"/>
  <sheetViews>
    <sheetView zoomScalePageLayoutView="0" workbookViewId="0" topLeftCell="A19">
      <selection activeCell="A1" sqref="A1:J1"/>
    </sheetView>
  </sheetViews>
  <sheetFormatPr defaultColWidth="9.00390625" defaultRowHeight="13.5"/>
  <cols>
    <col min="1" max="1" width="5.125" style="41" customWidth="1"/>
    <col min="2" max="2" width="13.125" style="41" customWidth="1"/>
    <col min="3" max="3" width="6.375" style="41" customWidth="1"/>
    <col min="4" max="4" width="16.50390625" style="41" customWidth="1"/>
    <col min="5" max="5" width="16.625" style="41" customWidth="1"/>
    <col min="6" max="6" width="13.125" style="41" customWidth="1"/>
    <col min="7" max="7" width="23.875" style="41" customWidth="1"/>
    <col min="8" max="8" width="9.75390625" style="41" customWidth="1"/>
    <col min="9" max="9" width="7.75390625" style="41" customWidth="1"/>
    <col min="10" max="10" width="8.125" style="80" customWidth="1"/>
    <col min="11" max="16384" width="9.00390625" style="41" customWidth="1"/>
  </cols>
  <sheetData>
    <row r="1" spans="1:10" ht="39" customHeight="1">
      <c r="A1" s="140" t="s">
        <v>225</v>
      </c>
      <c r="B1" s="141"/>
      <c r="C1" s="141"/>
      <c r="D1" s="141"/>
      <c r="E1" s="141"/>
      <c r="F1" s="141"/>
      <c r="G1" s="141"/>
      <c r="H1" s="141"/>
      <c r="I1" s="141"/>
      <c r="J1" s="142"/>
    </row>
    <row r="2" spans="1:10" ht="31.5" customHeight="1">
      <c r="A2" s="42" t="s">
        <v>0</v>
      </c>
      <c r="B2" s="42" t="s">
        <v>1</v>
      </c>
      <c r="C2" s="42" t="s">
        <v>2</v>
      </c>
      <c r="D2" s="143" t="s">
        <v>3</v>
      </c>
      <c r="E2" s="126"/>
      <c r="F2" s="42" t="s">
        <v>85</v>
      </c>
      <c r="G2" s="42" t="s">
        <v>5</v>
      </c>
      <c r="H2" s="42" t="s">
        <v>6</v>
      </c>
      <c r="I2" s="42" t="s">
        <v>7</v>
      </c>
      <c r="J2" s="78" t="s">
        <v>8</v>
      </c>
    </row>
    <row r="3" spans="1:10" ht="25.5">
      <c r="A3" s="126">
        <v>1</v>
      </c>
      <c r="B3" s="115" t="s">
        <v>9</v>
      </c>
      <c r="C3" s="126">
        <v>100</v>
      </c>
      <c r="D3" s="11" t="s">
        <v>10</v>
      </c>
      <c r="E3" s="11">
        <v>890</v>
      </c>
      <c r="F3" s="139">
        <v>0.978</v>
      </c>
      <c r="G3" s="115" t="s">
        <v>11</v>
      </c>
      <c r="H3" s="126">
        <v>-4.4</v>
      </c>
      <c r="I3" s="126">
        <v>95.6</v>
      </c>
      <c r="J3" s="99">
        <v>96</v>
      </c>
    </row>
    <row r="4" spans="1:10" ht="21.75" customHeight="1">
      <c r="A4" s="126"/>
      <c r="B4" s="115"/>
      <c r="C4" s="126"/>
      <c r="D4" s="11" t="s">
        <v>87</v>
      </c>
      <c r="E4" s="11">
        <v>910</v>
      </c>
      <c r="F4" s="126"/>
      <c r="G4" s="115"/>
      <c r="H4" s="126"/>
      <c r="I4" s="126"/>
      <c r="J4" s="99"/>
    </row>
    <row r="5" spans="1:10" ht="25.5">
      <c r="A5" s="27">
        <v>2</v>
      </c>
      <c r="B5" s="11" t="s">
        <v>13</v>
      </c>
      <c r="C5" s="27">
        <v>200</v>
      </c>
      <c r="D5" s="11" t="s">
        <v>88</v>
      </c>
      <c r="E5" s="11">
        <v>867</v>
      </c>
      <c r="F5" s="33">
        <f>E5/E4</f>
        <v>0.9527472527472527</v>
      </c>
      <c r="G5" s="11" t="s">
        <v>15</v>
      </c>
      <c r="H5" s="27">
        <v>-18.92</v>
      </c>
      <c r="I5" s="27">
        <v>181.08</v>
      </c>
      <c r="J5" s="59">
        <v>180</v>
      </c>
    </row>
    <row r="6" spans="1:10" ht="25.5">
      <c r="A6" s="126">
        <v>3</v>
      </c>
      <c r="B6" s="115" t="s">
        <v>17</v>
      </c>
      <c r="C6" s="126">
        <v>150</v>
      </c>
      <c r="D6" s="11" t="s">
        <v>18</v>
      </c>
      <c r="E6" s="11">
        <v>369</v>
      </c>
      <c r="F6" s="139">
        <v>0.531</v>
      </c>
      <c r="G6" s="115" t="s">
        <v>119</v>
      </c>
      <c r="H6" s="126">
        <v>-93.8</v>
      </c>
      <c r="I6" s="126">
        <v>56.2</v>
      </c>
      <c r="J6" s="99">
        <v>56</v>
      </c>
    </row>
    <row r="7" spans="1:10" ht="25.5">
      <c r="A7" s="126"/>
      <c r="B7" s="115"/>
      <c r="C7" s="126"/>
      <c r="D7" s="11" t="s">
        <v>20</v>
      </c>
      <c r="E7" s="11">
        <v>326</v>
      </c>
      <c r="F7" s="126"/>
      <c r="G7" s="115"/>
      <c r="H7" s="126"/>
      <c r="I7" s="126"/>
      <c r="J7" s="99"/>
    </row>
    <row r="8" spans="1:11" ht="25.5">
      <c r="A8" s="126"/>
      <c r="B8" s="115"/>
      <c r="C8" s="126"/>
      <c r="D8" s="11" t="s">
        <v>21</v>
      </c>
      <c r="E8" s="11">
        <v>0</v>
      </c>
      <c r="F8" s="126"/>
      <c r="G8" s="115"/>
      <c r="H8" s="126"/>
      <c r="I8" s="126"/>
      <c r="J8" s="99"/>
      <c r="K8" s="46"/>
    </row>
    <row r="9" spans="1:10" ht="38.25">
      <c r="A9" s="27">
        <v>4</v>
      </c>
      <c r="B9" s="11" t="s">
        <v>22</v>
      </c>
      <c r="C9" s="27">
        <v>100</v>
      </c>
      <c r="D9" s="11" t="s">
        <v>23</v>
      </c>
      <c r="E9" s="11">
        <v>1</v>
      </c>
      <c r="F9" s="43">
        <v>14.39</v>
      </c>
      <c r="G9" s="11" t="s">
        <v>25</v>
      </c>
      <c r="H9" s="27">
        <v>-14.39</v>
      </c>
      <c r="I9" s="27">
        <v>85.61</v>
      </c>
      <c r="J9" s="59">
        <v>86</v>
      </c>
    </row>
    <row r="10" spans="1:10" ht="25.5">
      <c r="A10" s="126">
        <v>5</v>
      </c>
      <c r="B10" s="115" t="s">
        <v>27</v>
      </c>
      <c r="C10" s="126">
        <v>150</v>
      </c>
      <c r="D10" s="115" t="s">
        <v>28</v>
      </c>
      <c r="E10" s="11" t="s">
        <v>29</v>
      </c>
      <c r="F10" s="27" t="s">
        <v>141</v>
      </c>
      <c r="G10" s="115" t="s">
        <v>142</v>
      </c>
      <c r="H10" s="126">
        <v>-40</v>
      </c>
      <c r="I10" s="126">
        <v>10</v>
      </c>
      <c r="J10" s="99">
        <v>10</v>
      </c>
    </row>
    <row r="11" spans="1:10" ht="38.25">
      <c r="A11" s="126"/>
      <c r="B11" s="115"/>
      <c r="C11" s="126"/>
      <c r="D11" s="115"/>
      <c r="E11" s="11" t="s">
        <v>31</v>
      </c>
      <c r="F11" s="27">
        <v>0</v>
      </c>
      <c r="G11" s="115"/>
      <c r="H11" s="126"/>
      <c r="I11" s="126"/>
      <c r="J11" s="99"/>
    </row>
    <row r="12" spans="1:10" ht="39">
      <c r="A12" s="126"/>
      <c r="B12" s="115"/>
      <c r="C12" s="126"/>
      <c r="D12" s="11" t="s">
        <v>122</v>
      </c>
      <c r="E12" s="11" t="s">
        <v>96</v>
      </c>
      <c r="F12" s="27">
        <v>69</v>
      </c>
      <c r="G12" s="11" t="s">
        <v>123</v>
      </c>
      <c r="H12" s="27">
        <v>-50</v>
      </c>
      <c r="I12" s="27">
        <v>0</v>
      </c>
      <c r="J12" s="59">
        <v>0</v>
      </c>
    </row>
    <row r="13" spans="1:10" ht="38.25">
      <c r="A13" s="126"/>
      <c r="B13" s="115"/>
      <c r="C13" s="126"/>
      <c r="D13" s="115" t="s">
        <v>143</v>
      </c>
      <c r="E13" s="11" t="s">
        <v>37</v>
      </c>
      <c r="F13" s="27">
        <v>2</v>
      </c>
      <c r="G13" s="115" t="s">
        <v>38</v>
      </c>
      <c r="H13" s="134">
        <v>0</v>
      </c>
      <c r="I13" s="138">
        <v>50</v>
      </c>
      <c r="J13" s="132">
        <v>50</v>
      </c>
    </row>
    <row r="14" spans="1:10" ht="39">
      <c r="A14" s="126"/>
      <c r="B14" s="115"/>
      <c r="C14" s="126"/>
      <c r="D14" s="115"/>
      <c r="E14" s="11" t="s">
        <v>125</v>
      </c>
      <c r="F14" s="27">
        <v>2</v>
      </c>
      <c r="G14" s="115"/>
      <c r="H14" s="135"/>
      <c r="I14" s="135"/>
      <c r="J14" s="133"/>
    </row>
    <row r="15" spans="1:10" ht="51">
      <c r="A15" s="126">
        <v>6</v>
      </c>
      <c r="B15" s="115" t="s">
        <v>40</v>
      </c>
      <c r="C15" s="126">
        <v>150</v>
      </c>
      <c r="D15" s="115" t="s">
        <v>126</v>
      </c>
      <c r="E15" s="115"/>
      <c r="F15" s="27" t="s">
        <v>144</v>
      </c>
      <c r="G15" s="11" t="s">
        <v>43</v>
      </c>
      <c r="H15" s="27">
        <v>-30</v>
      </c>
      <c r="I15" s="27">
        <v>10</v>
      </c>
      <c r="J15" s="59">
        <v>0</v>
      </c>
    </row>
    <row r="16" spans="1:10" ht="51.75">
      <c r="A16" s="126"/>
      <c r="B16" s="115"/>
      <c r="C16" s="126"/>
      <c r="D16" s="130" t="s">
        <v>128</v>
      </c>
      <c r="E16" s="144"/>
      <c r="F16" s="27" t="s">
        <v>145</v>
      </c>
      <c r="G16" s="11" t="s">
        <v>130</v>
      </c>
      <c r="H16" s="27">
        <v>0</v>
      </c>
      <c r="I16" s="27">
        <v>30</v>
      </c>
      <c r="J16" s="59">
        <v>30</v>
      </c>
    </row>
    <row r="17" spans="1:10" ht="51">
      <c r="A17" s="126"/>
      <c r="B17" s="115"/>
      <c r="C17" s="126"/>
      <c r="D17" s="115" t="s">
        <v>131</v>
      </c>
      <c r="E17" s="115"/>
      <c r="F17" s="27" t="s">
        <v>146</v>
      </c>
      <c r="G17" s="11" t="s">
        <v>49</v>
      </c>
      <c r="H17" s="27">
        <v>0</v>
      </c>
      <c r="I17" s="27">
        <v>40</v>
      </c>
      <c r="J17" s="59">
        <v>40</v>
      </c>
    </row>
    <row r="18" spans="1:10" ht="102.75" customHeight="1">
      <c r="A18" s="126"/>
      <c r="B18" s="115"/>
      <c r="C18" s="126"/>
      <c r="D18" s="115" t="s">
        <v>133</v>
      </c>
      <c r="E18" s="115"/>
      <c r="F18" s="27" t="s">
        <v>147</v>
      </c>
      <c r="G18" s="11" t="s">
        <v>52</v>
      </c>
      <c r="H18" s="27">
        <v>-15</v>
      </c>
      <c r="I18" s="27">
        <v>35</v>
      </c>
      <c r="J18" s="59">
        <v>35</v>
      </c>
    </row>
    <row r="19" spans="1:10" ht="51">
      <c r="A19" s="126">
        <v>7</v>
      </c>
      <c r="B19" s="126" t="s">
        <v>54</v>
      </c>
      <c r="C19" s="126">
        <v>150</v>
      </c>
      <c r="D19" s="115" t="s">
        <v>135</v>
      </c>
      <c r="E19" s="115"/>
      <c r="F19" s="27" t="s">
        <v>146</v>
      </c>
      <c r="G19" s="11" t="s">
        <v>57</v>
      </c>
      <c r="H19" s="27">
        <v>0</v>
      </c>
      <c r="I19" s="27">
        <v>30</v>
      </c>
      <c r="J19" s="59">
        <v>30</v>
      </c>
    </row>
    <row r="20" spans="1:10" ht="63.75">
      <c r="A20" s="136"/>
      <c r="B20" s="136"/>
      <c r="C20" s="136"/>
      <c r="D20" s="115" t="s">
        <v>58</v>
      </c>
      <c r="E20" s="115"/>
      <c r="F20" s="27" t="s">
        <v>146</v>
      </c>
      <c r="G20" s="11" t="s">
        <v>60</v>
      </c>
      <c r="H20" s="27">
        <v>0</v>
      </c>
      <c r="I20" s="27">
        <v>30</v>
      </c>
      <c r="J20" s="59">
        <v>30</v>
      </c>
    </row>
    <row r="21" spans="1:10" ht="51">
      <c r="A21" s="136"/>
      <c r="B21" s="136"/>
      <c r="C21" s="136"/>
      <c r="D21" s="115" t="s">
        <v>61</v>
      </c>
      <c r="E21" s="115"/>
      <c r="F21" s="27" t="s">
        <v>146</v>
      </c>
      <c r="G21" s="11" t="s">
        <v>63</v>
      </c>
      <c r="H21" s="27">
        <v>0</v>
      </c>
      <c r="I21" s="27">
        <v>40</v>
      </c>
      <c r="J21" s="59">
        <v>40</v>
      </c>
    </row>
    <row r="22" spans="1:10" ht="76.5">
      <c r="A22" s="136"/>
      <c r="B22" s="136"/>
      <c r="C22" s="136"/>
      <c r="D22" s="115" t="s">
        <v>139</v>
      </c>
      <c r="E22" s="115"/>
      <c r="F22" s="27" t="s">
        <v>146</v>
      </c>
      <c r="G22" s="11" t="s">
        <v>116</v>
      </c>
      <c r="H22" s="27">
        <v>0</v>
      </c>
      <c r="I22" s="27">
        <v>50</v>
      </c>
      <c r="J22" s="59">
        <v>50</v>
      </c>
    </row>
    <row r="23" spans="1:10" ht="25.5">
      <c r="A23" s="126">
        <v>8</v>
      </c>
      <c r="B23" s="115" t="s">
        <v>68</v>
      </c>
      <c r="C23" s="126">
        <v>200</v>
      </c>
      <c r="D23" s="115" t="s">
        <v>9</v>
      </c>
      <c r="E23" s="11" t="s">
        <v>69</v>
      </c>
      <c r="F23" s="33">
        <v>0.9582</v>
      </c>
      <c r="G23" s="115" t="s">
        <v>70</v>
      </c>
      <c r="H23" s="126">
        <v>19.8</v>
      </c>
      <c r="I23" s="126">
        <v>19.8</v>
      </c>
      <c r="J23" s="99">
        <v>20</v>
      </c>
    </row>
    <row r="24" spans="1:10" ht="25.5">
      <c r="A24" s="126"/>
      <c r="B24" s="115"/>
      <c r="C24" s="126"/>
      <c r="D24" s="115"/>
      <c r="E24" s="11" t="s">
        <v>71</v>
      </c>
      <c r="F24" s="33">
        <v>0.978</v>
      </c>
      <c r="G24" s="115"/>
      <c r="H24" s="126"/>
      <c r="I24" s="126"/>
      <c r="J24" s="99"/>
    </row>
    <row r="25" spans="1:10" ht="25.5">
      <c r="A25" s="126"/>
      <c r="B25" s="115"/>
      <c r="C25" s="126"/>
      <c r="D25" s="115" t="s">
        <v>13</v>
      </c>
      <c r="E25" s="11" t="s">
        <v>72</v>
      </c>
      <c r="F25" s="33">
        <v>0.9418</v>
      </c>
      <c r="G25" s="115" t="s">
        <v>148</v>
      </c>
      <c r="H25" s="126">
        <v>10.9</v>
      </c>
      <c r="I25" s="126">
        <v>10.9</v>
      </c>
      <c r="J25" s="99">
        <v>10</v>
      </c>
    </row>
    <row r="26" spans="1:10" ht="25.5">
      <c r="A26" s="126"/>
      <c r="B26" s="115"/>
      <c r="C26" s="126"/>
      <c r="D26" s="115"/>
      <c r="E26" s="11" t="s">
        <v>74</v>
      </c>
      <c r="F26" s="45">
        <v>0.9527</v>
      </c>
      <c r="G26" s="115"/>
      <c r="H26" s="126"/>
      <c r="I26" s="126"/>
      <c r="J26" s="99"/>
    </row>
    <row r="27" spans="1:10" ht="25.5">
      <c r="A27" s="126"/>
      <c r="B27" s="115"/>
      <c r="C27" s="126"/>
      <c r="D27" s="115" t="s">
        <v>75</v>
      </c>
      <c r="E27" s="11" t="s">
        <v>76</v>
      </c>
      <c r="F27" s="33">
        <v>0.4941</v>
      </c>
      <c r="G27" s="115" t="s">
        <v>70</v>
      </c>
      <c r="H27" s="126">
        <v>36.9</v>
      </c>
      <c r="I27" s="126">
        <v>36.9</v>
      </c>
      <c r="J27" s="99">
        <v>40</v>
      </c>
    </row>
    <row r="28" spans="1:10" ht="25.5">
      <c r="A28" s="126"/>
      <c r="B28" s="115"/>
      <c r="C28" s="126"/>
      <c r="D28" s="115"/>
      <c r="E28" s="11" t="s">
        <v>78</v>
      </c>
      <c r="F28" s="45">
        <v>0.531</v>
      </c>
      <c r="G28" s="115"/>
      <c r="H28" s="126"/>
      <c r="I28" s="126"/>
      <c r="J28" s="99"/>
    </row>
    <row r="29" spans="1:10" ht="51">
      <c r="A29" s="126"/>
      <c r="B29" s="115"/>
      <c r="C29" s="126"/>
      <c r="D29" s="11" t="s">
        <v>79</v>
      </c>
      <c r="E29" s="11" t="s">
        <v>117</v>
      </c>
      <c r="F29" s="27">
        <v>1</v>
      </c>
      <c r="G29" s="11" t="s">
        <v>81</v>
      </c>
      <c r="H29" s="27">
        <v>20</v>
      </c>
      <c r="I29" s="44">
        <v>20</v>
      </c>
      <c r="J29" s="79">
        <v>20</v>
      </c>
    </row>
    <row r="30" spans="1:10" ht="32.25" customHeight="1">
      <c r="A30" s="137" t="s">
        <v>118</v>
      </c>
      <c r="B30" s="137"/>
      <c r="C30" s="137"/>
      <c r="D30" s="137"/>
      <c r="E30" s="137"/>
      <c r="F30" s="137"/>
      <c r="G30" s="137"/>
      <c r="H30" s="44">
        <v>168.91</v>
      </c>
      <c r="I30" s="44">
        <f>SUM(I3:I29)</f>
        <v>831.0899999999999</v>
      </c>
      <c r="J30" s="79">
        <f>SUM(J3:J29)</f>
        <v>823</v>
      </c>
    </row>
  </sheetData>
  <sheetProtection/>
  <mergeCells count="64">
    <mergeCell ref="A1:J1"/>
    <mergeCell ref="D2:E2"/>
    <mergeCell ref="C10:C14"/>
    <mergeCell ref="C15:C18"/>
    <mergeCell ref="D16:E16"/>
    <mergeCell ref="D17:E17"/>
    <mergeCell ref="D10:D11"/>
    <mergeCell ref="D13:D14"/>
    <mergeCell ref="D18:E18"/>
    <mergeCell ref="I3:I4"/>
    <mergeCell ref="I6:I8"/>
    <mergeCell ref="I10:I11"/>
    <mergeCell ref="I13:I14"/>
    <mergeCell ref="B3:B4"/>
    <mergeCell ref="B6:B8"/>
    <mergeCell ref="B10:B14"/>
    <mergeCell ref="G10:G11"/>
    <mergeCell ref="G13:G14"/>
    <mergeCell ref="F3:F4"/>
    <mergeCell ref="F6:F8"/>
    <mergeCell ref="G3:G4"/>
    <mergeCell ref="G6:G8"/>
    <mergeCell ref="C6:C8"/>
    <mergeCell ref="C3:C4"/>
    <mergeCell ref="C19:C22"/>
    <mergeCell ref="C23:C29"/>
    <mergeCell ref="A30:G30"/>
    <mergeCell ref="A3:A4"/>
    <mergeCell ref="A6:A8"/>
    <mergeCell ref="A10:A14"/>
    <mergeCell ref="A15:A18"/>
    <mergeCell ref="A19:A22"/>
    <mergeCell ref="A23:A29"/>
    <mergeCell ref="D27:D28"/>
    <mergeCell ref="D23:D24"/>
    <mergeCell ref="D25:D26"/>
    <mergeCell ref="B23:B29"/>
    <mergeCell ref="D15:E15"/>
    <mergeCell ref="D19:E19"/>
    <mergeCell ref="D20:E20"/>
    <mergeCell ref="D21:E21"/>
    <mergeCell ref="D22:E22"/>
    <mergeCell ref="B15:B18"/>
    <mergeCell ref="B19:B22"/>
    <mergeCell ref="G27:G28"/>
    <mergeCell ref="H3:H4"/>
    <mergeCell ref="H6:H8"/>
    <mergeCell ref="H10:H11"/>
    <mergeCell ref="H13:H14"/>
    <mergeCell ref="H23:H24"/>
    <mergeCell ref="H25:H26"/>
    <mergeCell ref="H27:H28"/>
    <mergeCell ref="G23:G24"/>
    <mergeCell ref="G25:G26"/>
    <mergeCell ref="I23:I24"/>
    <mergeCell ref="I25:I26"/>
    <mergeCell ref="I27:I28"/>
    <mergeCell ref="J25:J26"/>
    <mergeCell ref="J27:J28"/>
    <mergeCell ref="J23:J24"/>
    <mergeCell ref="J3:J4"/>
    <mergeCell ref="J6:J8"/>
    <mergeCell ref="J10:J11"/>
    <mergeCell ref="J13:J14"/>
  </mergeCells>
  <printOptions/>
  <pageMargins left="0.75" right="0.75" top="1" bottom="1" header="0.511805555555556" footer="0.511805555555556"/>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30"/>
  <sheetViews>
    <sheetView zoomScalePageLayoutView="0" workbookViewId="0" topLeftCell="A28">
      <selection activeCell="A1" sqref="A1:J1"/>
    </sheetView>
  </sheetViews>
  <sheetFormatPr defaultColWidth="9.00390625" defaultRowHeight="13.5"/>
  <cols>
    <col min="1" max="1" width="6.00390625" style="1" customWidth="1"/>
    <col min="2" max="2" width="13.125" style="1" customWidth="1"/>
    <col min="3" max="3" width="7.125" style="1" customWidth="1"/>
    <col min="4" max="4" width="16.50390625" style="1" customWidth="1"/>
    <col min="5" max="5" width="16.625" style="1" customWidth="1"/>
    <col min="6" max="6" width="13.125" style="1" customWidth="1"/>
    <col min="7" max="7" width="23.875" style="1" customWidth="1"/>
    <col min="8" max="8" width="11.125" style="29" customWidth="1"/>
    <col min="9" max="9" width="9.00390625" style="29" customWidth="1"/>
    <col min="10" max="10" width="9.00390625" style="70" customWidth="1"/>
    <col min="11" max="11" width="35.375" style="2" customWidth="1"/>
    <col min="12" max="16384" width="9.00390625" style="1" customWidth="1"/>
  </cols>
  <sheetData>
    <row r="1" spans="1:10" ht="39" customHeight="1">
      <c r="A1" s="73" t="s">
        <v>226</v>
      </c>
      <c r="B1" s="74"/>
      <c r="C1" s="74"/>
      <c r="D1" s="74"/>
      <c r="E1" s="74"/>
      <c r="F1" s="74"/>
      <c r="G1" s="74"/>
      <c r="H1" s="74"/>
      <c r="I1" s="74"/>
      <c r="J1" s="75"/>
    </row>
    <row r="2" spans="1:11" ht="28.5">
      <c r="A2" s="3" t="s">
        <v>0</v>
      </c>
      <c r="B2" s="3" t="s">
        <v>1</v>
      </c>
      <c r="C2" s="3" t="s">
        <v>2</v>
      </c>
      <c r="D2" s="76" t="s">
        <v>3</v>
      </c>
      <c r="E2" s="85"/>
      <c r="F2" s="3" t="s">
        <v>85</v>
      </c>
      <c r="G2" s="3" t="s">
        <v>5</v>
      </c>
      <c r="H2" s="3" t="s">
        <v>6</v>
      </c>
      <c r="I2" s="3" t="s">
        <v>7</v>
      </c>
      <c r="J2" s="61" t="s">
        <v>8</v>
      </c>
      <c r="K2" s="14"/>
    </row>
    <row r="3" spans="1:10" ht="27">
      <c r="A3" s="85">
        <v>1</v>
      </c>
      <c r="B3" s="87" t="s">
        <v>9</v>
      </c>
      <c r="C3" s="85">
        <v>100</v>
      </c>
      <c r="D3" s="5" t="s">
        <v>10</v>
      </c>
      <c r="E3" s="5">
        <v>902</v>
      </c>
      <c r="F3" s="151">
        <v>1</v>
      </c>
      <c r="G3" s="87" t="s">
        <v>11</v>
      </c>
      <c r="H3" s="85">
        <v>0</v>
      </c>
      <c r="I3" s="85">
        <v>100</v>
      </c>
      <c r="J3" s="98">
        <v>100</v>
      </c>
    </row>
    <row r="4" spans="1:10" ht="21.75" customHeight="1">
      <c r="A4" s="85"/>
      <c r="B4" s="87"/>
      <c r="C4" s="85"/>
      <c r="D4" s="5" t="s">
        <v>87</v>
      </c>
      <c r="E4" s="5">
        <v>902</v>
      </c>
      <c r="F4" s="87"/>
      <c r="G4" s="87"/>
      <c r="H4" s="85"/>
      <c r="I4" s="85"/>
      <c r="J4" s="98"/>
    </row>
    <row r="5" spans="1:10" ht="27">
      <c r="A5" s="4">
        <v>2</v>
      </c>
      <c r="B5" s="5" t="s">
        <v>13</v>
      </c>
      <c r="C5" s="4">
        <v>200</v>
      </c>
      <c r="D5" s="5" t="s">
        <v>88</v>
      </c>
      <c r="E5" s="5">
        <v>821</v>
      </c>
      <c r="F5" s="7">
        <f>E5/E4</f>
        <v>0.9101995565410199</v>
      </c>
      <c r="G5" s="5" t="s">
        <v>15</v>
      </c>
      <c r="H5" s="36">
        <f>-(1-F5)*100*4</f>
        <v>-35.92017738359203</v>
      </c>
      <c r="I5" s="36">
        <f>200+H5</f>
        <v>164.07982261640797</v>
      </c>
      <c r="J5" s="69">
        <v>164</v>
      </c>
    </row>
    <row r="6" spans="1:11" ht="27">
      <c r="A6" s="84">
        <v>3</v>
      </c>
      <c r="B6" s="86" t="s">
        <v>17</v>
      </c>
      <c r="C6" s="84">
        <v>150</v>
      </c>
      <c r="D6" s="5" t="s">
        <v>18</v>
      </c>
      <c r="E6" s="5">
        <v>105</v>
      </c>
      <c r="F6" s="152">
        <f>(E8+E6)/(E7+E6)</f>
        <v>0.5244618395303327</v>
      </c>
      <c r="G6" s="86" t="s">
        <v>91</v>
      </c>
      <c r="H6" s="147">
        <f>-(1-F6)*100*2</f>
        <v>-95.10763209393347</v>
      </c>
      <c r="I6" s="150">
        <f>150+H6</f>
        <v>54.892367906066525</v>
      </c>
      <c r="J6" s="99">
        <v>54</v>
      </c>
      <c r="K6" s="145"/>
    </row>
    <row r="7" spans="1:11" ht="27">
      <c r="A7" s="85"/>
      <c r="B7" s="87"/>
      <c r="C7" s="85"/>
      <c r="D7" s="5" t="s">
        <v>20</v>
      </c>
      <c r="E7" s="5">
        <v>406</v>
      </c>
      <c r="F7" s="153"/>
      <c r="G7" s="87"/>
      <c r="H7" s="148"/>
      <c r="I7" s="85"/>
      <c r="J7" s="98"/>
      <c r="K7" s="145"/>
    </row>
    <row r="8" spans="1:11" ht="27">
      <c r="A8" s="85"/>
      <c r="B8" s="87"/>
      <c r="C8" s="85"/>
      <c r="D8" s="5" t="s">
        <v>21</v>
      </c>
      <c r="E8" s="5">
        <v>163</v>
      </c>
      <c r="F8" s="153"/>
      <c r="G8" s="87"/>
      <c r="H8" s="149"/>
      <c r="I8" s="85"/>
      <c r="J8" s="98"/>
      <c r="K8" s="145"/>
    </row>
    <row r="9" spans="1:10" ht="54">
      <c r="A9" s="4">
        <v>4</v>
      </c>
      <c r="B9" s="5" t="s">
        <v>22</v>
      </c>
      <c r="C9" s="4">
        <v>100</v>
      </c>
      <c r="D9" s="5" t="s">
        <v>23</v>
      </c>
      <c r="E9" s="5">
        <v>4</v>
      </c>
      <c r="F9" s="37">
        <f>4/511*10000</f>
        <v>78.27788649706457</v>
      </c>
      <c r="G9" s="5" t="s">
        <v>25</v>
      </c>
      <c r="H9" s="36">
        <f>-F9</f>
        <v>-78.27788649706457</v>
      </c>
      <c r="I9" s="36">
        <f>100+H9</f>
        <v>21.72211350293543</v>
      </c>
      <c r="J9" s="69">
        <v>22</v>
      </c>
    </row>
    <row r="10" spans="1:10" ht="25.5">
      <c r="A10" s="84">
        <v>5</v>
      </c>
      <c r="B10" s="86" t="s">
        <v>27</v>
      </c>
      <c r="C10" s="84">
        <v>150</v>
      </c>
      <c r="D10" s="87" t="s">
        <v>28</v>
      </c>
      <c r="E10" s="9" t="s">
        <v>29</v>
      </c>
      <c r="F10" s="11">
        <v>0</v>
      </c>
      <c r="G10" s="116" t="s">
        <v>121</v>
      </c>
      <c r="H10" s="124">
        <v>0</v>
      </c>
      <c r="I10" s="124">
        <v>50</v>
      </c>
      <c r="J10" s="98">
        <v>50</v>
      </c>
    </row>
    <row r="11" spans="1:10" ht="38.25">
      <c r="A11" s="85"/>
      <c r="B11" s="87"/>
      <c r="C11" s="85"/>
      <c r="D11" s="87"/>
      <c r="E11" s="9" t="s">
        <v>31</v>
      </c>
      <c r="F11" s="11">
        <v>0</v>
      </c>
      <c r="G11" s="116"/>
      <c r="H11" s="124"/>
      <c r="I11" s="124"/>
      <c r="J11" s="98"/>
    </row>
    <row r="12" spans="1:11" ht="40.5">
      <c r="A12" s="85"/>
      <c r="B12" s="87"/>
      <c r="C12" s="85"/>
      <c r="D12" s="9" t="s">
        <v>95</v>
      </c>
      <c r="E12" s="5" t="s">
        <v>96</v>
      </c>
      <c r="F12" s="5">
        <v>230</v>
      </c>
      <c r="G12" s="9" t="s">
        <v>97</v>
      </c>
      <c r="H12" s="4">
        <v>-50</v>
      </c>
      <c r="I12" s="4">
        <v>0</v>
      </c>
      <c r="J12" s="69">
        <v>0</v>
      </c>
      <c r="K12" s="16"/>
    </row>
    <row r="13" spans="1:11" ht="40.5">
      <c r="A13" s="85"/>
      <c r="B13" s="87"/>
      <c r="C13" s="85"/>
      <c r="D13" s="87" t="s">
        <v>98</v>
      </c>
      <c r="E13" s="5" t="s">
        <v>37</v>
      </c>
      <c r="F13" s="5">
        <v>1</v>
      </c>
      <c r="G13" s="87" t="s">
        <v>38</v>
      </c>
      <c r="H13" s="92">
        <v>0</v>
      </c>
      <c r="I13" s="92">
        <v>50</v>
      </c>
      <c r="J13" s="100">
        <v>50</v>
      </c>
      <c r="K13" s="146"/>
    </row>
    <row r="14" spans="1:11" ht="39">
      <c r="A14" s="85"/>
      <c r="B14" s="87"/>
      <c r="C14" s="85"/>
      <c r="D14" s="87"/>
      <c r="E14" s="9" t="s">
        <v>99</v>
      </c>
      <c r="F14" s="9">
        <v>1</v>
      </c>
      <c r="G14" s="87"/>
      <c r="H14" s="72"/>
      <c r="I14" s="72"/>
      <c r="J14" s="83"/>
      <c r="K14" s="146"/>
    </row>
    <row r="15" spans="1:10" ht="114.75">
      <c r="A15" s="85">
        <v>6</v>
      </c>
      <c r="B15" s="87" t="s">
        <v>40</v>
      </c>
      <c r="C15" s="85">
        <v>150</v>
      </c>
      <c r="D15" s="86" t="s">
        <v>100</v>
      </c>
      <c r="E15" s="87"/>
      <c r="F15" s="9" t="s">
        <v>149</v>
      </c>
      <c r="G15" s="5" t="s">
        <v>43</v>
      </c>
      <c r="H15" s="4">
        <v>0</v>
      </c>
      <c r="I15" s="4">
        <v>30</v>
      </c>
      <c r="J15" s="69">
        <v>30</v>
      </c>
    </row>
    <row r="16" spans="1:11" ht="51.75">
      <c r="A16" s="85"/>
      <c r="B16" s="87"/>
      <c r="C16" s="85"/>
      <c r="D16" s="77" t="s">
        <v>102</v>
      </c>
      <c r="E16" s="112"/>
      <c r="F16" s="9" t="s">
        <v>150</v>
      </c>
      <c r="G16" s="9" t="s">
        <v>104</v>
      </c>
      <c r="H16" s="4">
        <v>0</v>
      </c>
      <c r="I16" s="4">
        <v>30</v>
      </c>
      <c r="J16" s="69">
        <v>30</v>
      </c>
      <c r="K16" s="40"/>
    </row>
    <row r="17" spans="1:10" ht="54">
      <c r="A17" s="85"/>
      <c r="B17" s="87"/>
      <c r="C17" s="85"/>
      <c r="D17" s="86" t="s">
        <v>105</v>
      </c>
      <c r="E17" s="87"/>
      <c r="F17" s="5">
        <v>12328</v>
      </c>
      <c r="G17" s="5" t="s">
        <v>49</v>
      </c>
      <c r="H17" s="4">
        <v>0</v>
      </c>
      <c r="I17" s="4">
        <v>40</v>
      </c>
      <c r="J17" s="69">
        <v>40</v>
      </c>
    </row>
    <row r="18" spans="1:10" ht="102">
      <c r="A18" s="85"/>
      <c r="B18" s="87"/>
      <c r="C18" s="85"/>
      <c r="D18" s="86" t="s">
        <v>107</v>
      </c>
      <c r="E18" s="87"/>
      <c r="F18" s="6" t="s">
        <v>151</v>
      </c>
      <c r="G18" s="11" t="s">
        <v>52</v>
      </c>
      <c r="H18" s="4">
        <v>-5</v>
      </c>
      <c r="I18" s="4">
        <v>45</v>
      </c>
      <c r="J18" s="69">
        <v>45</v>
      </c>
    </row>
    <row r="19" spans="1:10" ht="81">
      <c r="A19" s="92">
        <v>7</v>
      </c>
      <c r="B19" s="92" t="s">
        <v>54</v>
      </c>
      <c r="C19" s="92">
        <v>150</v>
      </c>
      <c r="D19" s="86" t="s">
        <v>110</v>
      </c>
      <c r="E19" s="87"/>
      <c r="F19" s="5" t="s">
        <v>152</v>
      </c>
      <c r="G19" s="9" t="s">
        <v>57</v>
      </c>
      <c r="H19" s="8">
        <v>0</v>
      </c>
      <c r="I19" s="8">
        <v>30</v>
      </c>
      <c r="J19" s="69">
        <v>30</v>
      </c>
    </row>
    <row r="20" spans="1:10" ht="63.75">
      <c r="A20" s="93"/>
      <c r="B20" s="93"/>
      <c r="C20" s="93"/>
      <c r="D20" s="86" t="s">
        <v>58</v>
      </c>
      <c r="E20" s="87"/>
      <c r="F20" s="6" t="s">
        <v>153</v>
      </c>
      <c r="G20" s="9" t="s">
        <v>60</v>
      </c>
      <c r="H20" s="8">
        <v>-10</v>
      </c>
      <c r="I20" s="8">
        <v>20</v>
      </c>
      <c r="J20" s="69">
        <v>20</v>
      </c>
    </row>
    <row r="21" spans="1:10" ht="51">
      <c r="A21" s="93"/>
      <c r="B21" s="93"/>
      <c r="C21" s="93"/>
      <c r="D21" s="86" t="s">
        <v>61</v>
      </c>
      <c r="E21" s="87"/>
      <c r="F21" s="6" t="s">
        <v>154</v>
      </c>
      <c r="G21" s="11" t="s">
        <v>63</v>
      </c>
      <c r="H21" s="27">
        <v>-20</v>
      </c>
      <c r="I21" s="8">
        <v>20</v>
      </c>
      <c r="J21" s="69">
        <v>20</v>
      </c>
    </row>
    <row r="22" spans="1:10" ht="76.5">
      <c r="A22" s="89"/>
      <c r="B22" s="89"/>
      <c r="C22" s="89"/>
      <c r="D22" s="86" t="s">
        <v>114</v>
      </c>
      <c r="E22" s="87"/>
      <c r="F22" s="6" t="s">
        <v>155</v>
      </c>
      <c r="G22" s="9" t="s">
        <v>116</v>
      </c>
      <c r="H22" s="8">
        <v>-10</v>
      </c>
      <c r="I22" s="8">
        <v>40</v>
      </c>
      <c r="J22" s="69">
        <v>40</v>
      </c>
    </row>
    <row r="23" spans="1:10" ht="25.5">
      <c r="A23" s="85">
        <v>8</v>
      </c>
      <c r="B23" s="87" t="s">
        <v>68</v>
      </c>
      <c r="C23" s="85">
        <v>200</v>
      </c>
      <c r="D23" s="86" t="s">
        <v>9</v>
      </c>
      <c r="E23" s="9" t="s">
        <v>69</v>
      </c>
      <c r="F23" s="38">
        <v>1</v>
      </c>
      <c r="G23" s="86" t="s">
        <v>70</v>
      </c>
      <c r="H23" s="84">
        <v>0</v>
      </c>
      <c r="I23" s="84">
        <v>0</v>
      </c>
      <c r="J23" s="99">
        <v>0</v>
      </c>
    </row>
    <row r="24" spans="1:10" ht="25.5">
      <c r="A24" s="85"/>
      <c r="B24" s="87"/>
      <c r="C24" s="85"/>
      <c r="D24" s="87"/>
      <c r="E24" s="9" t="s">
        <v>71</v>
      </c>
      <c r="F24" s="38">
        <v>1</v>
      </c>
      <c r="G24" s="87"/>
      <c r="H24" s="85"/>
      <c r="I24" s="85"/>
      <c r="J24" s="98"/>
    </row>
    <row r="25" spans="1:10" ht="25.5">
      <c r="A25" s="85"/>
      <c r="B25" s="87"/>
      <c r="C25" s="85"/>
      <c r="D25" s="86" t="s">
        <v>13</v>
      </c>
      <c r="E25" s="9" t="s">
        <v>72</v>
      </c>
      <c r="F25" s="10">
        <v>0.8991</v>
      </c>
      <c r="G25" s="86" t="s">
        <v>70</v>
      </c>
      <c r="H25" s="84">
        <f>(F26-F25)*1000</f>
        <v>11.099999999999998</v>
      </c>
      <c r="I25" s="84">
        <v>11.1</v>
      </c>
      <c r="J25" s="99">
        <v>10</v>
      </c>
    </row>
    <row r="26" spans="1:10" ht="25.5">
      <c r="A26" s="85"/>
      <c r="B26" s="87"/>
      <c r="C26" s="85"/>
      <c r="D26" s="87"/>
      <c r="E26" s="9" t="s">
        <v>74</v>
      </c>
      <c r="F26" s="10">
        <v>0.9102</v>
      </c>
      <c r="G26" s="87"/>
      <c r="H26" s="85"/>
      <c r="I26" s="85"/>
      <c r="J26" s="98"/>
    </row>
    <row r="27" spans="1:10" ht="25.5">
      <c r="A27" s="85"/>
      <c r="B27" s="87"/>
      <c r="C27" s="85"/>
      <c r="D27" s="86" t="s">
        <v>75</v>
      </c>
      <c r="E27" s="9" t="s">
        <v>76</v>
      </c>
      <c r="F27" s="10">
        <v>0.499</v>
      </c>
      <c r="G27" s="86" t="s">
        <v>70</v>
      </c>
      <c r="H27" s="90">
        <f>(F28-F27)*1000</f>
        <v>23.499999999999964</v>
      </c>
      <c r="I27" s="84">
        <v>23.5</v>
      </c>
      <c r="J27" s="99">
        <v>20</v>
      </c>
    </row>
    <row r="28" spans="1:10" ht="25.5">
      <c r="A28" s="85"/>
      <c r="B28" s="87"/>
      <c r="C28" s="85"/>
      <c r="D28" s="87"/>
      <c r="E28" s="9" t="s">
        <v>78</v>
      </c>
      <c r="F28" s="10">
        <v>0.5225</v>
      </c>
      <c r="G28" s="87"/>
      <c r="H28" s="91"/>
      <c r="I28" s="85"/>
      <c r="J28" s="98"/>
    </row>
    <row r="29" spans="1:10" ht="51">
      <c r="A29" s="85"/>
      <c r="B29" s="87"/>
      <c r="C29" s="85"/>
      <c r="D29" s="9" t="s">
        <v>79</v>
      </c>
      <c r="E29" s="9" t="s">
        <v>117</v>
      </c>
      <c r="F29" s="9">
        <v>0</v>
      </c>
      <c r="G29" s="9" t="s">
        <v>81</v>
      </c>
      <c r="H29" s="8">
        <v>0</v>
      </c>
      <c r="I29" s="28">
        <v>0</v>
      </c>
      <c r="J29" s="69">
        <v>0</v>
      </c>
    </row>
    <row r="30" spans="1:10" ht="32.25" customHeight="1">
      <c r="A30" s="71" t="s">
        <v>118</v>
      </c>
      <c r="B30" s="71"/>
      <c r="C30" s="71"/>
      <c r="D30" s="71"/>
      <c r="E30" s="71"/>
      <c r="F30" s="71"/>
      <c r="G30" s="71"/>
      <c r="H30" s="39">
        <f>SUM(H3:H29)</f>
        <v>-269.7056959745901</v>
      </c>
      <c r="I30" s="39">
        <f>SUM(I3:I29)</f>
        <v>730.2943040254099</v>
      </c>
      <c r="J30" s="69">
        <f>SUM(J3:J29)</f>
        <v>725</v>
      </c>
    </row>
  </sheetData>
  <sheetProtection/>
  <mergeCells count="66">
    <mergeCell ref="A1:J1"/>
    <mergeCell ref="D2:E2"/>
    <mergeCell ref="C10:C14"/>
    <mergeCell ref="C15:C18"/>
    <mergeCell ref="D16:E16"/>
    <mergeCell ref="D17:E17"/>
    <mergeCell ref="D10:D11"/>
    <mergeCell ref="D13:D14"/>
    <mergeCell ref="D18:E18"/>
    <mergeCell ref="I3:I4"/>
    <mergeCell ref="I6:I8"/>
    <mergeCell ref="I10:I11"/>
    <mergeCell ref="I13:I14"/>
    <mergeCell ref="B3:B4"/>
    <mergeCell ref="B6:B8"/>
    <mergeCell ref="B10:B14"/>
    <mergeCell ref="G10:G11"/>
    <mergeCell ref="G13:G14"/>
    <mergeCell ref="F3:F4"/>
    <mergeCell ref="F6:F8"/>
    <mergeCell ref="G3:G4"/>
    <mergeCell ref="G6:G8"/>
    <mergeCell ref="C6:C8"/>
    <mergeCell ref="C3:C4"/>
    <mergeCell ref="C19:C22"/>
    <mergeCell ref="C23:C29"/>
    <mergeCell ref="A30:G30"/>
    <mergeCell ref="A3:A4"/>
    <mergeCell ref="A6:A8"/>
    <mergeCell ref="A10:A14"/>
    <mergeCell ref="A15:A18"/>
    <mergeCell ref="A19:A22"/>
    <mergeCell ref="A23:A29"/>
    <mergeCell ref="D27:D28"/>
    <mergeCell ref="D23:D24"/>
    <mergeCell ref="D25:D26"/>
    <mergeCell ref="B23:B29"/>
    <mergeCell ref="D15:E15"/>
    <mergeCell ref="D19:E19"/>
    <mergeCell ref="D20:E20"/>
    <mergeCell ref="D21:E21"/>
    <mergeCell ref="D22:E22"/>
    <mergeCell ref="B15:B18"/>
    <mergeCell ref="B19:B22"/>
    <mergeCell ref="G27:G28"/>
    <mergeCell ref="H3:H4"/>
    <mergeCell ref="H6:H8"/>
    <mergeCell ref="H10:H11"/>
    <mergeCell ref="H13:H14"/>
    <mergeCell ref="H23:H24"/>
    <mergeCell ref="H25:H26"/>
    <mergeCell ref="H27:H28"/>
    <mergeCell ref="G23:G24"/>
    <mergeCell ref="G25:G26"/>
    <mergeCell ref="I23:I24"/>
    <mergeCell ref="I25:I26"/>
    <mergeCell ref="I27:I28"/>
    <mergeCell ref="J25:J26"/>
    <mergeCell ref="J27:J28"/>
    <mergeCell ref="J23:J24"/>
    <mergeCell ref="K6:K8"/>
    <mergeCell ref="K13:K14"/>
    <mergeCell ref="J3:J4"/>
    <mergeCell ref="J6:J8"/>
    <mergeCell ref="J10:J11"/>
    <mergeCell ref="J13:J14"/>
  </mergeCells>
  <printOptions/>
  <pageMargins left="0.75" right="0.75" top="1" bottom="1" header="0.511805555555556" footer="0.511805555555556"/>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30"/>
  <sheetViews>
    <sheetView zoomScalePageLayoutView="0" workbookViewId="0" topLeftCell="A7">
      <selection activeCell="J30" sqref="J30"/>
    </sheetView>
  </sheetViews>
  <sheetFormatPr defaultColWidth="9.00390625" defaultRowHeight="13.5"/>
  <cols>
    <col min="1" max="1" width="6.00390625" style="1" customWidth="1"/>
    <col min="2" max="2" width="13.125" style="1" customWidth="1"/>
    <col min="3" max="3" width="7.125" style="1" customWidth="1"/>
    <col min="4" max="4" width="16.50390625" style="1" customWidth="1"/>
    <col min="5" max="5" width="16.625" style="29" customWidth="1"/>
    <col min="6" max="6" width="13.125" style="29" customWidth="1"/>
    <col min="7" max="7" width="23.875" style="1" customWidth="1"/>
    <col min="8" max="8" width="11.125" style="29" customWidth="1"/>
    <col min="9" max="9" width="9.00390625" style="29" customWidth="1"/>
    <col min="10" max="10" width="9.00390625" style="70" customWidth="1"/>
    <col min="11" max="11" width="35.875" style="2" customWidth="1"/>
    <col min="12" max="16384" width="9.00390625" style="1" customWidth="1"/>
  </cols>
  <sheetData>
    <row r="1" spans="1:10" ht="39" customHeight="1">
      <c r="A1" s="73" t="s">
        <v>227</v>
      </c>
      <c r="B1" s="74"/>
      <c r="C1" s="74"/>
      <c r="D1" s="74"/>
      <c r="E1" s="74"/>
      <c r="F1" s="74"/>
      <c r="G1" s="74"/>
      <c r="H1" s="74"/>
      <c r="I1" s="74"/>
      <c r="J1" s="161"/>
    </row>
    <row r="2" spans="1:11" ht="28.5">
      <c r="A2" s="30" t="s">
        <v>0</v>
      </c>
      <c r="B2" s="30" t="s">
        <v>1</v>
      </c>
      <c r="C2" s="30" t="s">
        <v>2</v>
      </c>
      <c r="D2" s="129" t="s">
        <v>3</v>
      </c>
      <c r="E2" s="124"/>
      <c r="F2" s="30" t="s">
        <v>85</v>
      </c>
      <c r="G2" s="30" t="s">
        <v>5</v>
      </c>
      <c r="H2" s="30" t="s">
        <v>6</v>
      </c>
      <c r="I2" s="30" t="s">
        <v>7</v>
      </c>
      <c r="J2" s="61" t="s">
        <v>8</v>
      </c>
      <c r="K2" s="14"/>
    </row>
    <row r="3" spans="1:10" ht="27">
      <c r="A3" s="124">
        <v>1</v>
      </c>
      <c r="B3" s="116" t="s">
        <v>9</v>
      </c>
      <c r="C3" s="124">
        <v>100</v>
      </c>
      <c r="D3" s="6" t="s">
        <v>10</v>
      </c>
      <c r="E3" s="31">
        <v>911</v>
      </c>
      <c r="F3" s="160">
        <v>1</v>
      </c>
      <c r="G3" s="116" t="s">
        <v>11</v>
      </c>
      <c r="H3" s="124">
        <v>0</v>
      </c>
      <c r="I3" s="124">
        <v>100</v>
      </c>
      <c r="J3" s="98">
        <v>96</v>
      </c>
    </row>
    <row r="4" spans="1:10" ht="21.75" customHeight="1">
      <c r="A4" s="124"/>
      <c r="B4" s="116"/>
      <c r="C4" s="124"/>
      <c r="D4" s="6" t="s">
        <v>87</v>
      </c>
      <c r="E4" s="31">
        <v>911</v>
      </c>
      <c r="F4" s="124"/>
      <c r="G4" s="116"/>
      <c r="H4" s="124"/>
      <c r="I4" s="124"/>
      <c r="J4" s="98"/>
    </row>
    <row r="5" spans="1:10" ht="27">
      <c r="A5" s="31">
        <v>2</v>
      </c>
      <c r="B5" s="6" t="s">
        <v>13</v>
      </c>
      <c r="C5" s="31">
        <v>200</v>
      </c>
      <c r="D5" s="6" t="s">
        <v>88</v>
      </c>
      <c r="E5" s="31" t="s">
        <v>156</v>
      </c>
      <c r="F5" s="32">
        <v>0.9517</v>
      </c>
      <c r="G5" s="6" t="s">
        <v>15</v>
      </c>
      <c r="H5" s="31">
        <v>-19.32</v>
      </c>
      <c r="I5" s="31">
        <v>180.68</v>
      </c>
      <c r="J5" s="69">
        <v>176</v>
      </c>
    </row>
    <row r="6" spans="1:11" ht="27">
      <c r="A6" s="126">
        <v>3</v>
      </c>
      <c r="B6" s="115" t="s">
        <v>17</v>
      </c>
      <c r="C6" s="126">
        <v>150</v>
      </c>
      <c r="D6" s="6" t="s">
        <v>18</v>
      </c>
      <c r="E6" s="31">
        <v>164</v>
      </c>
      <c r="F6" s="139">
        <v>0.2954</v>
      </c>
      <c r="G6" s="115" t="s">
        <v>119</v>
      </c>
      <c r="H6" s="126">
        <v>-140.92</v>
      </c>
      <c r="I6" s="126">
        <v>9.08</v>
      </c>
      <c r="J6" s="99">
        <v>10</v>
      </c>
      <c r="K6" s="145"/>
    </row>
    <row r="7" spans="1:11" ht="27">
      <c r="A7" s="124"/>
      <c r="B7" s="116"/>
      <c r="C7" s="124"/>
      <c r="D7" s="6" t="s">
        <v>20</v>
      </c>
      <c r="E7" s="31">
        <v>618</v>
      </c>
      <c r="F7" s="124"/>
      <c r="G7" s="116"/>
      <c r="H7" s="124"/>
      <c r="I7" s="124"/>
      <c r="J7" s="98"/>
      <c r="K7" s="145"/>
    </row>
    <row r="8" spans="1:11" ht="27">
      <c r="A8" s="124"/>
      <c r="B8" s="116"/>
      <c r="C8" s="124"/>
      <c r="D8" s="6" t="s">
        <v>21</v>
      </c>
      <c r="E8" s="31">
        <v>67</v>
      </c>
      <c r="F8" s="124"/>
      <c r="G8" s="116"/>
      <c r="H8" s="124"/>
      <c r="I8" s="124"/>
      <c r="J8" s="98"/>
      <c r="K8" s="145"/>
    </row>
    <row r="9" spans="1:10" ht="54">
      <c r="A9" s="31">
        <v>4</v>
      </c>
      <c r="B9" s="6" t="s">
        <v>22</v>
      </c>
      <c r="C9" s="31">
        <v>100</v>
      </c>
      <c r="D9" s="6" t="s">
        <v>23</v>
      </c>
      <c r="E9" s="31">
        <v>1</v>
      </c>
      <c r="F9" s="31" t="s">
        <v>157</v>
      </c>
      <c r="G9" s="6" t="s">
        <v>25</v>
      </c>
      <c r="H9" s="31">
        <v>-12.79</v>
      </c>
      <c r="I9" s="31">
        <v>87.21</v>
      </c>
      <c r="J9" s="69">
        <v>87</v>
      </c>
    </row>
    <row r="10" spans="1:11" ht="25.5">
      <c r="A10" s="126">
        <v>5</v>
      </c>
      <c r="B10" s="115" t="s">
        <v>27</v>
      </c>
      <c r="C10" s="126">
        <v>150</v>
      </c>
      <c r="D10" s="116" t="s">
        <v>28</v>
      </c>
      <c r="E10" s="27" t="s">
        <v>29</v>
      </c>
      <c r="F10" s="27">
        <v>19</v>
      </c>
      <c r="G10" s="116" t="s">
        <v>121</v>
      </c>
      <c r="H10" s="124">
        <v>-35</v>
      </c>
      <c r="I10" s="124">
        <v>15</v>
      </c>
      <c r="J10" s="98">
        <v>15</v>
      </c>
      <c r="K10" s="145"/>
    </row>
    <row r="11" spans="1:11" ht="38.25">
      <c r="A11" s="124"/>
      <c r="B11" s="116"/>
      <c r="C11" s="124"/>
      <c r="D11" s="116"/>
      <c r="E11" s="27" t="s">
        <v>31</v>
      </c>
      <c r="F11" s="27">
        <v>12</v>
      </c>
      <c r="G11" s="116"/>
      <c r="H11" s="124"/>
      <c r="I11" s="124"/>
      <c r="J11" s="98"/>
      <c r="K11" s="145"/>
    </row>
    <row r="12" spans="1:11" ht="40.5">
      <c r="A12" s="124"/>
      <c r="B12" s="116"/>
      <c r="C12" s="124"/>
      <c r="D12" s="11" t="s">
        <v>122</v>
      </c>
      <c r="E12" s="31" t="s">
        <v>96</v>
      </c>
      <c r="F12" s="31">
        <v>40</v>
      </c>
      <c r="G12" s="11" t="s">
        <v>123</v>
      </c>
      <c r="H12" s="31">
        <v>-50</v>
      </c>
      <c r="I12" s="31">
        <v>0</v>
      </c>
      <c r="J12" s="69">
        <v>0</v>
      </c>
      <c r="K12" s="16"/>
    </row>
    <row r="13" spans="1:11" ht="40.5">
      <c r="A13" s="124"/>
      <c r="B13" s="116"/>
      <c r="C13" s="124"/>
      <c r="D13" s="116" t="s">
        <v>124</v>
      </c>
      <c r="E13" s="31" t="s">
        <v>37</v>
      </c>
      <c r="F13" s="31">
        <v>3</v>
      </c>
      <c r="G13" s="116" t="s">
        <v>38</v>
      </c>
      <c r="H13" s="120">
        <v>0</v>
      </c>
      <c r="I13" s="120">
        <v>50</v>
      </c>
      <c r="J13" s="100">
        <v>50</v>
      </c>
      <c r="K13" s="146"/>
    </row>
    <row r="14" spans="1:11" ht="39">
      <c r="A14" s="124"/>
      <c r="B14" s="116"/>
      <c r="C14" s="124"/>
      <c r="D14" s="116"/>
      <c r="E14" s="27" t="s">
        <v>125</v>
      </c>
      <c r="F14" s="27">
        <v>3</v>
      </c>
      <c r="G14" s="116"/>
      <c r="H14" s="121"/>
      <c r="I14" s="121"/>
      <c r="J14" s="83"/>
      <c r="K14" s="146"/>
    </row>
    <row r="15" spans="1:10" ht="67.5">
      <c r="A15" s="124">
        <v>6</v>
      </c>
      <c r="B15" s="116" t="s">
        <v>40</v>
      </c>
      <c r="C15" s="124">
        <v>150</v>
      </c>
      <c r="D15" s="115" t="s">
        <v>126</v>
      </c>
      <c r="E15" s="124"/>
      <c r="F15" s="27" t="s">
        <v>158</v>
      </c>
      <c r="G15" s="6" t="s">
        <v>43</v>
      </c>
      <c r="H15" s="31">
        <v>0</v>
      </c>
      <c r="I15" s="31">
        <v>30</v>
      </c>
      <c r="J15" s="69">
        <v>30</v>
      </c>
    </row>
    <row r="16" spans="1:10" ht="51.75">
      <c r="A16" s="124"/>
      <c r="B16" s="116"/>
      <c r="C16" s="124"/>
      <c r="D16" s="130" t="s">
        <v>128</v>
      </c>
      <c r="E16" s="162"/>
      <c r="F16" s="27" t="s">
        <v>159</v>
      </c>
      <c r="G16" s="11" t="s">
        <v>130</v>
      </c>
      <c r="H16" s="31">
        <v>0</v>
      </c>
      <c r="I16" s="31">
        <v>30</v>
      </c>
      <c r="J16" s="69">
        <v>30</v>
      </c>
    </row>
    <row r="17" spans="1:10" ht="54">
      <c r="A17" s="124"/>
      <c r="B17" s="116"/>
      <c r="C17" s="124"/>
      <c r="D17" s="115" t="s">
        <v>131</v>
      </c>
      <c r="E17" s="124"/>
      <c r="F17" s="27" t="s">
        <v>158</v>
      </c>
      <c r="G17" s="6" t="s">
        <v>49</v>
      </c>
      <c r="H17" s="31">
        <v>0</v>
      </c>
      <c r="I17" s="31">
        <v>40</v>
      </c>
      <c r="J17" s="69">
        <v>40</v>
      </c>
    </row>
    <row r="18" spans="1:10" ht="102.75" customHeight="1">
      <c r="A18" s="124"/>
      <c r="B18" s="116"/>
      <c r="C18" s="124"/>
      <c r="D18" s="115" t="s">
        <v>133</v>
      </c>
      <c r="E18" s="124"/>
      <c r="F18" s="31" t="s">
        <v>160</v>
      </c>
      <c r="G18" s="11" t="s">
        <v>52</v>
      </c>
      <c r="H18" s="31">
        <v>0</v>
      </c>
      <c r="I18" s="31">
        <v>50</v>
      </c>
      <c r="J18" s="69">
        <v>50</v>
      </c>
    </row>
    <row r="19" spans="1:10" ht="51">
      <c r="A19" s="120">
        <v>7</v>
      </c>
      <c r="B19" s="120" t="s">
        <v>54</v>
      </c>
      <c r="C19" s="120">
        <v>150</v>
      </c>
      <c r="D19" s="115" t="s">
        <v>135</v>
      </c>
      <c r="E19" s="124"/>
      <c r="F19" s="31" t="s">
        <v>136</v>
      </c>
      <c r="G19" s="11" t="s">
        <v>57</v>
      </c>
      <c r="H19" s="27">
        <v>0</v>
      </c>
      <c r="I19" s="27">
        <v>30</v>
      </c>
      <c r="J19" s="69">
        <v>30</v>
      </c>
    </row>
    <row r="20" spans="1:10" ht="63.75">
      <c r="A20" s="122"/>
      <c r="B20" s="122"/>
      <c r="C20" s="122"/>
      <c r="D20" s="115" t="s">
        <v>58</v>
      </c>
      <c r="E20" s="124"/>
      <c r="F20" s="31" t="s">
        <v>161</v>
      </c>
      <c r="G20" s="11" t="s">
        <v>60</v>
      </c>
      <c r="H20" s="27">
        <v>0</v>
      </c>
      <c r="I20" s="27">
        <v>30</v>
      </c>
      <c r="J20" s="69">
        <v>30</v>
      </c>
    </row>
    <row r="21" spans="1:10" ht="51">
      <c r="A21" s="122"/>
      <c r="B21" s="122"/>
      <c r="C21" s="122"/>
      <c r="D21" s="115" t="s">
        <v>61</v>
      </c>
      <c r="E21" s="124"/>
      <c r="F21" s="31" t="s">
        <v>161</v>
      </c>
      <c r="G21" s="11" t="s">
        <v>63</v>
      </c>
      <c r="H21" s="27">
        <v>0</v>
      </c>
      <c r="I21" s="27">
        <v>40</v>
      </c>
      <c r="J21" s="69">
        <v>40</v>
      </c>
    </row>
    <row r="22" spans="1:10" ht="76.5">
      <c r="A22" s="123"/>
      <c r="B22" s="123"/>
      <c r="C22" s="123"/>
      <c r="D22" s="115" t="s">
        <v>139</v>
      </c>
      <c r="E22" s="124"/>
      <c r="F22" s="31" t="s">
        <v>161</v>
      </c>
      <c r="G22" s="11" t="s">
        <v>116</v>
      </c>
      <c r="H22" s="27">
        <v>0</v>
      </c>
      <c r="I22" s="27">
        <v>50</v>
      </c>
      <c r="J22" s="69">
        <v>50</v>
      </c>
    </row>
    <row r="23" spans="1:10" ht="25.5">
      <c r="A23" s="124">
        <v>8</v>
      </c>
      <c r="B23" s="116" t="s">
        <v>68</v>
      </c>
      <c r="C23" s="124">
        <v>200</v>
      </c>
      <c r="D23" s="115" t="s">
        <v>9</v>
      </c>
      <c r="E23" s="27" t="s">
        <v>69</v>
      </c>
      <c r="F23" s="34">
        <v>1</v>
      </c>
      <c r="G23" s="115" t="s">
        <v>70</v>
      </c>
      <c r="H23" s="126">
        <v>0</v>
      </c>
      <c r="I23" s="126">
        <v>0</v>
      </c>
      <c r="J23" s="99">
        <v>0</v>
      </c>
    </row>
    <row r="24" spans="1:10" ht="25.5">
      <c r="A24" s="124"/>
      <c r="B24" s="116"/>
      <c r="C24" s="124"/>
      <c r="D24" s="116"/>
      <c r="E24" s="27" t="s">
        <v>71</v>
      </c>
      <c r="F24" s="34">
        <v>1</v>
      </c>
      <c r="G24" s="116"/>
      <c r="H24" s="124"/>
      <c r="I24" s="124"/>
      <c r="J24" s="98"/>
    </row>
    <row r="25" spans="1:10" ht="25.5">
      <c r="A25" s="124"/>
      <c r="B25" s="116"/>
      <c r="C25" s="124"/>
      <c r="D25" s="115" t="s">
        <v>13</v>
      </c>
      <c r="E25" s="27" t="s">
        <v>72</v>
      </c>
      <c r="F25" s="33">
        <v>0.9319</v>
      </c>
      <c r="G25" s="115" t="s">
        <v>70</v>
      </c>
      <c r="H25" s="157">
        <v>19.8</v>
      </c>
      <c r="I25" s="126">
        <v>19.8</v>
      </c>
      <c r="J25" s="155">
        <v>20</v>
      </c>
    </row>
    <row r="26" spans="1:10" ht="25.5">
      <c r="A26" s="124"/>
      <c r="B26" s="116"/>
      <c r="C26" s="124"/>
      <c r="D26" s="116"/>
      <c r="E26" s="27" t="s">
        <v>74</v>
      </c>
      <c r="F26" s="33">
        <v>0.9517</v>
      </c>
      <c r="G26" s="116"/>
      <c r="H26" s="158"/>
      <c r="I26" s="126"/>
      <c r="J26" s="156"/>
    </row>
    <row r="27" spans="1:10" ht="25.5">
      <c r="A27" s="124"/>
      <c r="B27" s="116"/>
      <c r="C27" s="124"/>
      <c r="D27" s="115" t="s">
        <v>75</v>
      </c>
      <c r="E27" s="27" t="s">
        <v>76</v>
      </c>
      <c r="F27" s="33">
        <v>0.2576</v>
      </c>
      <c r="G27" s="115" t="s">
        <v>70</v>
      </c>
      <c r="H27" s="126">
        <v>37.8</v>
      </c>
      <c r="I27" s="134">
        <v>37.8</v>
      </c>
      <c r="J27" s="99">
        <v>40</v>
      </c>
    </row>
    <row r="28" spans="1:10" ht="25.5">
      <c r="A28" s="124"/>
      <c r="B28" s="116"/>
      <c r="C28" s="124"/>
      <c r="D28" s="116"/>
      <c r="E28" s="27" t="s">
        <v>78</v>
      </c>
      <c r="F28" s="33">
        <v>0.2954</v>
      </c>
      <c r="G28" s="116"/>
      <c r="H28" s="124"/>
      <c r="I28" s="154"/>
      <c r="J28" s="98"/>
    </row>
    <row r="29" spans="1:11" ht="51">
      <c r="A29" s="124"/>
      <c r="B29" s="116"/>
      <c r="C29" s="124"/>
      <c r="D29" s="11" t="s">
        <v>79</v>
      </c>
      <c r="E29" s="27" t="s">
        <v>117</v>
      </c>
      <c r="F29" s="27">
        <v>1</v>
      </c>
      <c r="G29" s="11" t="s">
        <v>81</v>
      </c>
      <c r="H29" s="27">
        <v>20</v>
      </c>
      <c r="I29" s="35">
        <v>20</v>
      </c>
      <c r="J29" s="69">
        <v>20</v>
      </c>
      <c r="K29" s="16"/>
    </row>
    <row r="30" spans="1:10" ht="32.25" customHeight="1">
      <c r="A30" s="125" t="s">
        <v>118</v>
      </c>
      <c r="B30" s="125"/>
      <c r="C30" s="125"/>
      <c r="D30" s="125"/>
      <c r="E30" s="159"/>
      <c r="F30" s="159"/>
      <c r="G30" s="125"/>
      <c r="H30" s="35">
        <v>-180.43</v>
      </c>
      <c r="I30" s="35">
        <v>819.57</v>
      </c>
      <c r="J30" s="69">
        <f>SUM(J3:J29)</f>
        <v>814</v>
      </c>
    </row>
  </sheetData>
  <sheetProtection/>
  <mergeCells count="67">
    <mergeCell ref="A1:J1"/>
    <mergeCell ref="D2:E2"/>
    <mergeCell ref="C10:C14"/>
    <mergeCell ref="C15:C18"/>
    <mergeCell ref="D16:E16"/>
    <mergeCell ref="D17:E17"/>
    <mergeCell ref="D10:D11"/>
    <mergeCell ref="D13:D14"/>
    <mergeCell ref="D18:E18"/>
    <mergeCell ref="B3:B4"/>
    <mergeCell ref="B6:B8"/>
    <mergeCell ref="B10:B14"/>
    <mergeCell ref="G10:G11"/>
    <mergeCell ref="G13:G14"/>
    <mergeCell ref="C6:C8"/>
    <mergeCell ref="F3:F4"/>
    <mergeCell ref="F6:F8"/>
    <mergeCell ref="G3:G4"/>
    <mergeCell ref="G6:G8"/>
    <mergeCell ref="C3:C4"/>
    <mergeCell ref="C19:C22"/>
    <mergeCell ref="C23:C29"/>
    <mergeCell ref="A30:G30"/>
    <mergeCell ref="A3:A4"/>
    <mergeCell ref="A6:A8"/>
    <mergeCell ref="A10:A14"/>
    <mergeCell ref="A15:A18"/>
    <mergeCell ref="A19:A22"/>
    <mergeCell ref="A23:A29"/>
    <mergeCell ref="B15:B18"/>
    <mergeCell ref="B19:B22"/>
    <mergeCell ref="B23:B29"/>
    <mergeCell ref="D15:E15"/>
    <mergeCell ref="D19:E19"/>
    <mergeCell ref="D20:E20"/>
    <mergeCell ref="D23:D24"/>
    <mergeCell ref="D25:D26"/>
    <mergeCell ref="D27:D28"/>
    <mergeCell ref="D21:E21"/>
    <mergeCell ref="D22:E22"/>
    <mergeCell ref="G27:G28"/>
    <mergeCell ref="H3:H4"/>
    <mergeCell ref="H6:H8"/>
    <mergeCell ref="H10:H11"/>
    <mergeCell ref="H13:H14"/>
    <mergeCell ref="H23:H24"/>
    <mergeCell ref="H25:H26"/>
    <mergeCell ref="H27:H28"/>
    <mergeCell ref="G23:G24"/>
    <mergeCell ref="G25:G26"/>
    <mergeCell ref="I25:I26"/>
    <mergeCell ref="I27:I28"/>
    <mergeCell ref="J3:J4"/>
    <mergeCell ref="J6:J8"/>
    <mergeCell ref="J10:J11"/>
    <mergeCell ref="J13:J14"/>
    <mergeCell ref="J23:J24"/>
    <mergeCell ref="J25:J26"/>
    <mergeCell ref="J27:J28"/>
    <mergeCell ref="I3:I4"/>
    <mergeCell ref="K6:K8"/>
    <mergeCell ref="K10:K11"/>
    <mergeCell ref="K13:K14"/>
    <mergeCell ref="I23:I24"/>
    <mergeCell ref="I6:I8"/>
    <mergeCell ref="I10:I11"/>
    <mergeCell ref="I13:I14"/>
  </mergeCells>
  <printOptions/>
  <pageMargins left="0.75" right="0.75" top="1" bottom="1" header="0.511805555555556" footer="0.511805555555556"/>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30"/>
  <sheetViews>
    <sheetView zoomScalePageLayoutView="0" workbookViewId="0" topLeftCell="A28">
      <selection activeCell="J30" sqref="J30"/>
    </sheetView>
  </sheetViews>
  <sheetFormatPr defaultColWidth="9.00390625" defaultRowHeight="13.5"/>
  <cols>
    <col min="1" max="1" width="7.125" style="1" customWidth="1"/>
    <col min="2" max="2" width="10.125" style="1" customWidth="1"/>
    <col min="3" max="3" width="9.00390625" style="1" customWidth="1"/>
    <col min="4" max="4" width="17.00390625" style="1" customWidth="1"/>
    <col min="5" max="5" width="16.875" style="1" customWidth="1"/>
    <col min="6" max="6" width="18.625" style="1" customWidth="1"/>
    <col min="7" max="7" width="25.375" style="1" customWidth="1"/>
    <col min="8" max="9" width="9.00390625" style="1" customWidth="1"/>
    <col min="10" max="10" width="9.00390625" style="63" customWidth="1"/>
    <col min="11" max="16384" width="9.00390625" style="1" customWidth="1"/>
  </cols>
  <sheetData>
    <row r="1" spans="1:10" ht="39" customHeight="1">
      <c r="A1" s="73" t="s">
        <v>162</v>
      </c>
      <c r="B1" s="74"/>
      <c r="C1" s="74"/>
      <c r="D1" s="74"/>
      <c r="E1" s="74"/>
      <c r="F1" s="74"/>
      <c r="G1" s="74"/>
      <c r="H1" s="74"/>
      <c r="I1" s="74"/>
      <c r="J1" s="75"/>
    </row>
    <row r="2" spans="1:10" ht="42.75">
      <c r="A2" s="3" t="s">
        <v>0</v>
      </c>
      <c r="B2" s="3" t="s">
        <v>1</v>
      </c>
      <c r="C2" s="3" t="s">
        <v>2</v>
      </c>
      <c r="D2" s="76" t="s">
        <v>3</v>
      </c>
      <c r="E2" s="85"/>
      <c r="F2" s="3" t="s">
        <v>85</v>
      </c>
      <c r="G2" s="3" t="s">
        <v>5</v>
      </c>
      <c r="H2" s="3" t="s">
        <v>6</v>
      </c>
      <c r="I2" s="3" t="s">
        <v>7</v>
      </c>
      <c r="J2" s="61" t="s">
        <v>8</v>
      </c>
    </row>
    <row r="3" spans="1:10" ht="36" customHeight="1">
      <c r="A3" s="85">
        <v>1</v>
      </c>
      <c r="B3" s="85" t="s">
        <v>9</v>
      </c>
      <c r="C3" s="85">
        <v>100</v>
      </c>
      <c r="D3" s="4" t="s">
        <v>10</v>
      </c>
      <c r="E3" s="4">
        <v>295</v>
      </c>
      <c r="F3" s="85" t="s">
        <v>163</v>
      </c>
      <c r="G3" s="85" t="s">
        <v>11</v>
      </c>
      <c r="H3" s="85">
        <v>0</v>
      </c>
      <c r="I3" s="85">
        <v>100</v>
      </c>
      <c r="J3" s="98">
        <v>100</v>
      </c>
    </row>
    <row r="4" spans="1:10" ht="27.75" customHeight="1">
      <c r="A4" s="85"/>
      <c r="B4" s="85"/>
      <c r="C4" s="85"/>
      <c r="D4" s="4" t="s">
        <v>87</v>
      </c>
      <c r="E4" s="4">
        <v>295</v>
      </c>
      <c r="F4" s="85"/>
      <c r="G4" s="85"/>
      <c r="H4" s="85"/>
      <c r="I4" s="85"/>
      <c r="J4" s="98"/>
    </row>
    <row r="5" spans="1:10" ht="36.75" customHeight="1">
      <c r="A5" s="4">
        <v>2</v>
      </c>
      <c r="B5" s="4" t="s">
        <v>13</v>
      </c>
      <c r="C5" s="4">
        <v>200</v>
      </c>
      <c r="D5" s="4" t="s">
        <v>88</v>
      </c>
      <c r="E5" s="4">
        <v>260</v>
      </c>
      <c r="F5" s="26">
        <v>0.8814</v>
      </c>
      <c r="G5" s="4" t="s">
        <v>15</v>
      </c>
      <c r="H5" s="4">
        <v>-47.44</v>
      </c>
      <c r="I5" s="4">
        <v>152.56</v>
      </c>
      <c r="J5" s="60">
        <v>148</v>
      </c>
    </row>
    <row r="6" spans="1:10" ht="31.5" customHeight="1">
      <c r="A6" s="84">
        <v>3</v>
      </c>
      <c r="B6" s="84" t="s">
        <v>17</v>
      </c>
      <c r="C6" s="84">
        <v>150</v>
      </c>
      <c r="D6" s="4" t="s">
        <v>18</v>
      </c>
      <c r="E6" s="4">
        <v>2</v>
      </c>
      <c r="F6" s="164">
        <v>0.256</v>
      </c>
      <c r="G6" s="84" t="s">
        <v>91</v>
      </c>
      <c r="H6" s="84">
        <v>-148.8</v>
      </c>
      <c r="I6" s="84">
        <v>1.2</v>
      </c>
      <c r="J6" s="99">
        <v>2</v>
      </c>
    </row>
    <row r="7" spans="1:10" ht="31.5" customHeight="1">
      <c r="A7" s="85"/>
      <c r="B7" s="85"/>
      <c r="C7" s="85"/>
      <c r="D7" s="4" t="s">
        <v>20</v>
      </c>
      <c r="E7" s="4">
        <v>123</v>
      </c>
      <c r="F7" s="85"/>
      <c r="G7" s="85"/>
      <c r="H7" s="85"/>
      <c r="I7" s="85"/>
      <c r="J7" s="98"/>
    </row>
    <row r="8" spans="1:10" ht="33" customHeight="1">
      <c r="A8" s="85"/>
      <c r="B8" s="85"/>
      <c r="C8" s="85"/>
      <c r="D8" s="4" t="s">
        <v>21</v>
      </c>
      <c r="E8" s="4">
        <v>30</v>
      </c>
      <c r="F8" s="85"/>
      <c r="G8" s="85"/>
      <c r="H8" s="85"/>
      <c r="I8" s="85"/>
      <c r="J8" s="98"/>
    </row>
    <row r="9" spans="1:10" ht="50.25" customHeight="1">
      <c r="A9" s="4">
        <v>4</v>
      </c>
      <c r="B9" s="4" t="s">
        <v>22</v>
      </c>
      <c r="C9" s="4">
        <v>100</v>
      </c>
      <c r="D9" s="4" t="s">
        <v>23</v>
      </c>
      <c r="E9" s="4">
        <v>2</v>
      </c>
      <c r="F9" s="4" t="s">
        <v>164</v>
      </c>
      <c r="G9" s="4" t="s">
        <v>25</v>
      </c>
      <c r="H9" s="4">
        <v>-100</v>
      </c>
      <c r="I9" s="4">
        <v>0</v>
      </c>
      <c r="J9" s="60">
        <v>0</v>
      </c>
    </row>
    <row r="10" spans="1:10" ht="43.5" customHeight="1">
      <c r="A10" s="84">
        <v>5</v>
      </c>
      <c r="B10" s="84" t="s">
        <v>27</v>
      </c>
      <c r="C10" s="84">
        <v>150</v>
      </c>
      <c r="D10" s="85" t="s">
        <v>28</v>
      </c>
      <c r="E10" s="8" t="s">
        <v>29</v>
      </c>
      <c r="F10" s="8">
        <v>10</v>
      </c>
      <c r="G10" s="85" t="s">
        <v>94</v>
      </c>
      <c r="H10" s="85">
        <v>0</v>
      </c>
      <c r="I10" s="85">
        <v>50</v>
      </c>
      <c r="J10" s="98">
        <v>50</v>
      </c>
    </row>
    <row r="11" spans="1:10" ht="50.25" customHeight="1">
      <c r="A11" s="85"/>
      <c r="B11" s="85"/>
      <c r="C11" s="85"/>
      <c r="D11" s="85"/>
      <c r="E11" s="8" t="s">
        <v>31</v>
      </c>
      <c r="F11" s="8">
        <v>10</v>
      </c>
      <c r="G11" s="85"/>
      <c r="H11" s="85"/>
      <c r="I11" s="85"/>
      <c r="J11" s="98"/>
    </row>
    <row r="12" spans="1:10" ht="52.5" customHeight="1">
      <c r="A12" s="85"/>
      <c r="B12" s="85"/>
      <c r="C12" s="85"/>
      <c r="D12" s="8" t="s">
        <v>95</v>
      </c>
      <c r="E12" s="4" t="s">
        <v>96</v>
      </c>
      <c r="F12" s="4">
        <v>35</v>
      </c>
      <c r="G12" s="8" t="s">
        <v>97</v>
      </c>
      <c r="H12" s="4">
        <v>-50</v>
      </c>
      <c r="I12" s="4">
        <v>0</v>
      </c>
      <c r="J12" s="69">
        <v>0</v>
      </c>
    </row>
    <row r="13" spans="1:10" ht="48" customHeight="1">
      <c r="A13" s="85"/>
      <c r="B13" s="85"/>
      <c r="C13" s="85"/>
      <c r="D13" s="85" t="s">
        <v>98</v>
      </c>
      <c r="E13" s="4" t="s">
        <v>37</v>
      </c>
      <c r="F13" s="4">
        <v>2</v>
      </c>
      <c r="G13" s="85" t="s">
        <v>38</v>
      </c>
      <c r="H13" s="92">
        <v>0</v>
      </c>
      <c r="I13" s="92">
        <v>50</v>
      </c>
      <c r="J13" s="100">
        <v>50</v>
      </c>
    </row>
    <row r="14" spans="1:10" ht="54.75" customHeight="1">
      <c r="A14" s="85"/>
      <c r="B14" s="85"/>
      <c r="C14" s="85"/>
      <c r="D14" s="85"/>
      <c r="E14" s="8" t="s">
        <v>99</v>
      </c>
      <c r="F14" s="8">
        <v>2</v>
      </c>
      <c r="G14" s="85"/>
      <c r="H14" s="72"/>
      <c r="I14" s="72"/>
      <c r="J14" s="83"/>
    </row>
    <row r="15" spans="1:10" ht="91.5" customHeight="1">
      <c r="A15" s="85">
        <v>6</v>
      </c>
      <c r="B15" s="85" t="s">
        <v>40</v>
      </c>
      <c r="C15" s="85">
        <v>150</v>
      </c>
      <c r="D15" s="84" t="s">
        <v>100</v>
      </c>
      <c r="E15" s="85"/>
      <c r="F15" s="9" t="s">
        <v>165</v>
      </c>
      <c r="G15" s="4" t="s">
        <v>43</v>
      </c>
      <c r="H15" s="4">
        <v>0</v>
      </c>
      <c r="I15" s="4">
        <v>30</v>
      </c>
      <c r="J15" s="69">
        <v>30</v>
      </c>
    </row>
    <row r="16" spans="1:10" ht="66.75" customHeight="1">
      <c r="A16" s="85"/>
      <c r="B16" s="85"/>
      <c r="C16" s="85"/>
      <c r="D16" s="165" t="s">
        <v>102</v>
      </c>
      <c r="E16" s="166"/>
      <c r="F16" s="9" t="s">
        <v>166</v>
      </c>
      <c r="G16" s="8" t="s">
        <v>104</v>
      </c>
      <c r="H16" s="4">
        <v>0</v>
      </c>
      <c r="I16" s="4">
        <v>30</v>
      </c>
      <c r="J16" s="69">
        <v>30</v>
      </c>
    </row>
    <row r="17" spans="1:10" ht="69" customHeight="1">
      <c r="A17" s="85"/>
      <c r="B17" s="85"/>
      <c r="C17" s="85"/>
      <c r="D17" s="84" t="s">
        <v>105</v>
      </c>
      <c r="E17" s="85"/>
      <c r="F17" s="5" t="s">
        <v>167</v>
      </c>
      <c r="G17" s="4" t="s">
        <v>49</v>
      </c>
      <c r="H17" s="4">
        <v>0</v>
      </c>
      <c r="I17" s="4">
        <v>40</v>
      </c>
      <c r="J17" s="69">
        <v>40</v>
      </c>
    </row>
    <row r="18" spans="1:10" ht="131.25" customHeight="1">
      <c r="A18" s="85"/>
      <c r="B18" s="85"/>
      <c r="C18" s="85"/>
      <c r="D18" s="84" t="s">
        <v>107</v>
      </c>
      <c r="E18" s="85"/>
      <c r="F18" s="5" t="s">
        <v>168</v>
      </c>
      <c r="G18" s="27" t="s">
        <v>52</v>
      </c>
      <c r="H18" s="4">
        <v>-10</v>
      </c>
      <c r="I18" s="4">
        <v>40</v>
      </c>
      <c r="J18" s="69">
        <v>40</v>
      </c>
    </row>
    <row r="19" spans="1:10" ht="80.25" customHeight="1">
      <c r="A19" s="92">
        <v>7</v>
      </c>
      <c r="B19" s="92" t="s">
        <v>54</v>
      </c>
      <c r="C19" s="92">
        <v>150</v>
      </c>
      <c r="D19" s="84" t="s">
        <v>110</v>
      </c>
      <c r="E19" s="85"/>
      <c r="F19" s="5" t="s">
        <v>169</v>
      </c>
      <c r="G19" s="8" t="s">
        <v>57</v>
      </c>
      <c r="H19" s="8">
        <v>0</v>
      </c>
      <c r="I19" s="8">
        <v>30</v>
      </c>
      <c r="J19" s="69">
        <v>30</v>
      </c>
    </row>
    <row r="20" spans="1:10" ht="69" customHeight="1">
      <c r="A20" s="93"/>
      <c r="B20" s="93"/>
      <c r="C20" s="93"/>
      <c r="D20" s="84" t="s">
        <v>58</v>
      </c>
      <c r="E20" s="85"/>
      <c r="F20" s="5" t="s">
        <v>170</v>
      </c>
      <c r="G20" s="8" t="s">
        <v>60</v>
      </c>
      <c r="H20" s="8">
        <v>0</v>
      </c>
      <c r="I20" s="8">
        <v>30</v>
      </c>
      <c r="J20" s="69">
        <v>30</v>
      </c>
    </row>
    <row r="21" spans="1:10" ht="69" customHeight="1">
      <c r="A21" s="93"/>
      <c r="B21" s="93"/>
      <c r="C21" s="93"/>
      <c r="D21" s="84" t="s">
        <v>61</v>
      </c>
      <c r="E21" s="85"/>
      <c r="F21" s="6" t="s">
        <v>171</v>
      </c>
      <c r="G21" s="8" t="s">
        <v>63</v>
      </c>
      <c r="H21" s="8">
        <v>0</v>
      </c>
      <c r="I21" s="8">
        <v>40</v>
      </c>
      <c r="J21" s="69">
        <v>40</v>
      </c>
    </row>
    <row r="22" spans="1:10" ht="96.75" customHeight="1">
      <c r="A22" s="89"/>
      <c r="B22" s="89"/>
      <c r="C22" s="89"/>
      <c r="D22" s="84" t="s">
        <v>114</v>
      </c>
      <c r="E22" s="85"/>
      <c r="F22" s="5" t="s">
        <v>172</v>
      </c>
      <c r="G22" s="8" t="s">
        <v>116</v>
      </c>
      <c r="H22" s="8">
        <v>0</v>
      </c>
      <c r="I22" s="8">
        <v>50</v>
      </c>
      <c r="J22" s="69">
        <v>50</v>
      </c>
    </row>
    <row r="23" spans="1:10" ht="32.25" customHeight="1">
      <c r="A23" s="85">
        <v>8</v>
      </c>
      <c r="B23" s="85" t="s">
        <v>68</v>
      </c>
      <c r="C23" s="85">
        <v>200</v>
      </c>
      <c r="D23" s="84" t="s">
        <v>9</v>
      </c>
      <c r="E23" s="8" t="s">
        <v>69</v>
      </c>
      <c r="F23" s="8">
        <v>100</v>
      </c>
      <c r="G23" s="84" t="s">
        <v>70</v>
      </c>
      <c r="H23" s="84">
        <v>0</v>
      </c>
      <c r="I23" s="84">
        <v>0</v>
      </c>
      <c r="J23" s="99">
        <v>0</v>
      </c>
    </row>
    <row r="24" spans="1:10" ht="30.75" customHeight="1">
      <c r="A24" s="85"/>
      <c r="B24" s="85"/>
      <c r="C24" s="85"/>
      <c r="D24" s="85"/>
      <c r="E24" s="8" t="s">
        <v>71</v>
      </c>
      <c r="F24" s="8">
        <v>100</v>
      </c>
      <c r="G24" s="85"/>
      <c r="H24" s="85"/>
      <c r="I24" s="85"/>
      <c r="J24" s="98"/>
    </row>
    <row r="25" spans="1:10" ht="35.25" customHeight="1">
      <c r="A25" s="85"/>
      <c r="B25" s="85"/>
      <c r="C25" s="85"/>
      <c r="D25" s="84" t="s">
        <v>13</v>
      </c>
      <c r="E25" s="8" t="s">
        <v>72</v>
      </c>
      <c r="F25" s="8">
        <v>86.44</v>
      </c>
      <c r="G25" s="84" t="s">
        <v>70</v>
      </c>
      <c r="H25" s="84">
        <v>17</v>
      </c>
      <c r="I25" s="84">
        <v>17</v>
      </c>
      <c r="J25" s="99">
        <v>20</v>
      </c>
    </row>
    <row r="26" spans="1:10" ht="27" customHeight="1">
      <c r="A26" s="85"/>
      <c r="B26" s="85"/>
      <c r="C26" s="85"/>
      <c r="D26" s="85"/>
      <c r="E26" s="8" t="s">
        <v>74</v>
      </c>
      <c r="F26" s="8">
        <v>88.14</v>
      </c>
      <c r="G26" s="85"/>
      <c r="H26" s="85"/>
      <c r="I26" s="85"/>
      <c r="J26" s="98"/>
    </row>
    <row r="27" spans="1:10" ht="33.75" customHeight="1">
      <c r="A27" s="85"/>
      <c r="B27" s="85"/>
      <c r="C27" s="85"/>
      <c r="D27" s="84" t="s">
        <v>75</v>
      </c>
      <c r="E27" s="8" t="s">
        <v>76</v>
      </c>
      <c r="F27" s="8">
        <v>25.6</v>
      </c>
      <c r="G27" s="84" t="s">
        <v>70</v>
      </c>
      <c r="H27" s="84">
        <v>0</v>
      </c>
      <c r="I27" s="84">
        <v>0</v>
      </c>
      <c r="J27" s="99">
        <v>0</v>
      </c>
    </row>
    <row r="28" spans="1:10" ht="39" customHeight="1">
      <c r="A28" s="85"/>
      <c r="B28" s="85"/>
      <c r="C28" s="85"/>
      <c r="D28" s="85"/>
      <c r="E28" s="8" t="s">
        <v>78</v>
      </c>
      <c r="F28" s="8">
        <v>25.6</v>
      </c>
      <c r="G28" s="85"/>
      <c r="H28" s="85"/>
      <c r="I28" s="85"/>
      <c r="J28" s="98"/>
    </row>
    <row r="29" spans="1:10" ht="61.5" customHeight="1">
      <c r="A29" s="85"/>
      <c r="B29" s="85"/>
      <c r="C29" s="85"/>
      <c r="D29" s="8" t="s">
        <v>79</v>
      </c>
      <c r="E29" s="8" t="s">
        <v>117</v>
      </c>
      <c r="F29" s="8">
        <v>0</v>
      </c>
      <c r="G29" s="8" t="s">
        <v>81</v>
      </c>
      <c r="H29" s="8">
        <v>0</v>
      </c>
      <c r="I29" s="28">
        <v>0</v>
      </c>
      <c r="J29" s="69">
        <v>0</v>
      </c>
    </row>
    <row r="30" spans="1:10" ht="24.75" customHeight="1">
      <c r="A30" s="163" t="s">
        <v>118</v>
      </c>
      <c r="B30" s="163"/>
      <c r="C30" s="163"/>
      <c r="D30" s="163"/>
      <c r="E30" s="163"/>
      <c r="F30" s="163"/>
      <c r="G30" s="163"/>
      <c r="H30" s="28">
        <v>339.24</v>
      </c>
      <c r="I30" s="28">
        <f>SUM(I3:I29)</f>
        <v>660.76</v>
      </c>
      <c r="J30" s="69">
        <f>SUM(J3:J29)</f>
        <v>660</v>
      </c>
    </row>
  </sheetData>
  <sheetProtection/>
  <mergeCells count="64">
    <mergeCell ref="A1:J1"/>
    <mergeCell ref="D2:E2"/>
    <mergeCell ref="C10:C14"/>
    <mergeCell ref="C15:C18"/>
    <mergeCell ref="D16:E16"/>
    <mergeCell ref="D17:E17"/>
    <mergeCell ref="D10:D11"/>
    <mergeCell ref="D13:D14"/>
    <mergeCell ref="D18:E18"/>
    <mergeCell ref="B3:B4"/>
    <mergeCell ref="B6:B8"/>
    <mergeCell ref="B10:B14"/>
    <mergeCell ref="G10:G11"/>
    <mergeCell ref="G13:G14"/>
    <mergeCell ref="C6:C8"/>
    <mergeCell ref="F3:F4"/>
    <mergeCell ref="F6:F8"/>
    <mergeCell ref="G3:G4"/>
    <mergeCell ref="G6:G8"/>
    <mergeCell ref="C3:C4"/>
    <mergeCell ref="C19:C22"/>
    <mergeCell ref="C23:C29"/>
    <mergeCell ref="A30:G30"/>
    <mergeCell ref="A3:A4"/>
    <mergeCell ref="A6:A8"/>
    <mergeCell ref="A10:A14"/>
    <mergeCell ref="A15:A18"/>
    <mergeCell ref="A19:A22"/>
    <mergeCell ref="A23:A29"/>
    <mergeCell ref="B15:B18"/>
    <mergeCell ref="B19:B22"/>
    <mergeCell ref="B23:B29"/>
    <mergeCell ref="D15:E15"/>
    <mergeCell ref="D19:E19"/>
    <mergeCell ref="D20:E20"/>
    <mergeCell ref="D23:D24"/>
    <mergeCell ref="D25:D26"/>
    <mergeCell ref="D27:D28"/>
    <mergeCell ref="D21:E21"/>
    <mergeCell ref="D22:E22"/>
    <mergeCell ref="G27:G28"/>
    <mergeCell ref="H3:H4"/>
    <mergeCell ref="H6:H8"/>
    <mergeCell ref="H10:H11"/>
    <mergeCell ref="H13:H14"/>
    <mergeCell ref="H23:H24"/>
    <mergeCell ref="H25:H26"/>
    <mergeCell ref="H27:H28"/>
    <mergeCell ref="G23:G24"/>
    <mergeCell ref="G25:G26"/>
    <mergeCell ref="I25:I26"/>
    <mergeCell ref="I27:I28"/>
    <mergeCell ref="J3:J4"/>
    <mergeCell ref="J6:J8"/>
    <mergeCell ref="J10:J11"/>
    <mergeCell ref="J13:J14"/>
    <mergeCell ref="J23:J24"/>
    <mergeCell ref="J25:J26"/>
    <mergeCell ref="J27:J28"/>
    <mergeCell ref="I3:I4"/>
    <mergeCell ref="I23:I24"/>
    <mergeCell ref="I6:I8"/>
    <mergeCell ref="I10:I11"/>
    <mergeCell ref="I13:I14"/>
  </mergeCells>
  <printOptions/>
  <pageMargins left="0.75" right="0.75" top="1" bottom="1" header="0.511805555555556" footer="0.511805555555556"/>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31"/>
  <sheetViews>
    <sheetView zoomScalePageLayoutView="0" workbookViewId="0" topLeftCell="A22">
      <selection activeCell="H38" sqref="H38"/>
    </sheetView>
  </sheetViews>
  <sheetFormatPr defaultColWidth="9.00390625" defaultRowHeight="13.5"/>
  <cols>
    <col min="1" max="1" width="3.875" style="17" customWidth="1"/>
    <col min="2" max="2" width="13.375" style="17" customWidth="1"/>
    <col min="3" max="3" width="9.00390625" style="17" customWidth="1"/>
    <col min="4" max="4" width="17.25390625" style="17" customWidth="1"/>
    <col min="5" max="5" width="17.375" style="17" customWidth="1"/>
    <col min="6" max="6" width="12.50390625" style="17" customWidth="1"/>
    <col min="7" max="7" width="23.25390625" style="17" customWidth="1"/>
    <col min="8" max="8" width="9.50390625" style="17" customWidth="1"/>
    <col min="9" max="9" width="8.75390625" style="17" customWidth="1"/>
    <col min="10" max="10" width="9.00390625" style="67" customWidth="1"/>
    <col min="11" max="16384" width="9.00390625" style="17" customWidth="1"/>
  </cols>
  <sheetData>
    <row r="1" spans="1:10" ht="39" customHeight="1">
      <c r="A1" s="175" t="s">
        <v>228</v>
      </c>
      <c r="B1" s="176"/>
      <c r="C1" s="176"/>
      <c r="D1" s="176"/>
      <c r="E1" s="176"/>
      <c r="F1" s="176"/>
      <c r="G1" s="176"/>
      <c r="H1" s="176"/>
      <c r="I1" s="176"/>
      <c r="J1" s="177"/>
    </row>
    <row r="2" spans="1:10" ht="28.5">
      <c r="A2" s="19" t="s">
        <v>0</v>
      </c>
      <c r="B2" s="19" t="s">
        <v>1</v>
      </c>
      <c r="C2" s="19" t="s">
        <v>2</v>
      </c>
      <c r="D2" s="96" t="s">
        <v>3</v>
      </c>
      <c r="E2" s="97"/>
      <c r="F2" s="19" t="s">
        <v>85</v>
      </c>
      <c r="G2" s="19" t="s">
        <v>5</v>
      </c>
      <c r="H2" s="19" t="s">
        <v>173</v>
      </c>
      <c r="I2" s="19" t="s">
        <v>7</v>
      </c>
      <c r="J2" s="81" t="s">
        <v>8</v>
      </c>
    </row>
    <row r="3" spans="1:10" s="18" customFormat="1" ht="21.75" customHeight="1">
      <c r="A3" s="170">
        <v>1</v>
      </c>
      <c r="B3" s="170" t="s">
        <v>9</v>
      </c>
      <c r="C3" s="170">
        <v>100</v>
      </c>
      <c r="D3" s="20" t="s">
        <v>174</v>
      </c>
      <c r="E3" s="21">
        <v>773</v>
      </c>
      <c r="F3" s="174">
        <v>0.9961</v>
      </c>
      <c r="G3" s="170" t="s">
        <v>11</v>
      </c>
      <c r="H3" s="170" t="s">
        <v>175</v>
      </c>
      <c r="I3" s="170">
        <v>99.22</v>
      </c>
      <c r="J3" s="167">
        <v>98</v>
      </c>
    </row>
    <row r="4" spans="1:10" s="18" customFormat="1" ht="18" customHeight="1">
      <c r="A4" s="170"/>
      <c r="B4" s="170"/>
      <c r="C4" s="170"/>
      <c r="D4" s="20" t="s">
        <v>176</v>
      </c>
      <c r="E4" s="21">
        <v>776</v>
      </c>
      <c r="F4" s="170"/>
      <c r="G4" s="170"/>
      <c r="H4" s="170"/>
      <c r="I4" s="170"/>
      <c r="J4" s="167"/>
    </row>
    <row r="5" spans="1:10" ht="30.75" customHeight="1">
      <c r="A5" s="20">
        <v>2</v>
      </c>
      <c r="B5" s="20" t="s">
        <v>13</v>
      </c>
      <c r="C5" s="20">
        <v>200</v>
      </c>
      <c r="D5" s="20" t="s">
        <v>177</v>
      </c>
      <c r="E5" s="21">
        <v>743</v>
      </c>
      <c r="F5" s="22">
        <v>0.957</v>
      </c>
      <c r="G5" s="20" t="s">
        <v>15</v>
      </c>
      <c r="H5" s="20" t="s">
        <v>178</v>
      </c>
      <c r="I5" s="20">
        <v>184.04</v>
      </c>
      <c r="J5" s="68">
        <v>184</v>
      </c>
    </row>
    <row r="6" spans="1:10" ht="21" customHeight="1">
      <c r="A6" s="170">
        <v>3</v>
      </c>
      <c r="B6" s="170" t="s">
        <v>17</v>
      </c>
      <c r="C6" s="170">
        <v>150</v>
      </c>
      <c r="D6" s="20" t="s">
        <v>179</v>
      </c>
      <c r="E6" s="21">
        <v>218</v>
      </c>
      <c r="F6" s="174">
        <v>0.3166</v>
      </c>
      <c r="G6" s="170" t="s">
        <v>11</v>
      </c>
      <c r="H6" s="170" t="s">
        <v>180</v>
      </c>
      <c r="I6" s="170">
        <v>13.32</v>
      </c>
      <c r="J6" s="167">
        <v>12</v>
      </c>
    </row>
    <row r="7" spans="1:10" ht="18" customHeight="1">
      <c r="A7" s="170"/>
      <c r="B7" s="170"/>
      <c r="C7" s="170"/>
      <c r="D7" s="20" t="s">
        <v>181</v>
      </c>
      <c r="E7" s="21">
        <v>499</v>
      </c>
      <c r="F7" s="170"/>
      <c r="G7" s="170"/>
      <c r="H7" s="170"/>
      <c r="I7" s="170"/>
      <c r="J7" s="167"/>
    </row>
    <row r="8" spans="1:10" ht="28.5">
      <c r="A8" s="170"/>
      <c r="B8" s="170"/>
      <c r="C8" s="170"/>
      <c r="D8" s="20" t="s">
        <v>182</v>
      </c>
      <c r="E8" s="21">
        <v>9</v>
      </c>
      <c r="F8" s="170"/>
      <c r="G8" s="170"/>
      <c r="H8" s="170"/>
      <c r="I8" s="170"/>
      <c r="J8" s="167"/>
    </row>
    <row r="9" spans="1:10" ht="63.75" customHeight="1">
      <c r="A9" s="20">
        <v>4</v>
      </c>
      <c r="B9" s="20" t="s">
        <v>22</v>
      </c>
      <c r="C9" s="20">
        <v>100</v>
      </c>
      <c r="D9" s="20" t="s">
        <v>183</v>
      </c>
      <c r="E9" s="20">
        <v>0</v>
      </c>
      <c r="F9" s="23">
        <v>0</v>
      </c>
      <c r="G9" s="20" t="s">
        <v>25</v>
      </c>
      <c r="H9" s="20" t="s">
        <v>184</v>
      </c>
      <c r="I9" s="20">
        <v>100</v>
      </c>
      <c r="J9" s="68">
        <v>100</v>
      </c>
    </row>
    <row r="10" spans="1:10" s="18" customFormat="1" ht="39" customHeight="1">
      <c r="A10" s="170">
        <v>5</v>
      </c>
      <c r="B10" s="170" t="s">
        <v>27</v>
      </c>
      <c r="C10" s="170">
        <v>150</v>
      </c>
      <c r="D10" s="170" t="s">
        <v>28</v>
      </c>
      <c r="E10" s="20" t="s">
        <v>185</v>
      </c>
      <c r="F10" s="20">
        <v>3</v>
      </c>
      <c r="G10" s="170" t="s">
        <v>30</v>
      </c>
      <c r="H10" s="171" t="s">
        <v>186</v>
      </c>
      <c r="I10" s="170">
        <v>35</v>
      </c>
      <c r="J10" s="167">
        <v>35</v>
      </c>
    </row>
    <row r="11" spans="1:10" s="18" customFormat="1" ht="42.75">
      <c r="A11" s="170"/>
      <c r="B11" s="170"/>
      <c r="C11" s="170"/>
      <c r="D11" s="170"/>
      <c r="E11" s="20" t="s">
        <v>187</v>
      </c>
      <c r="F11" s="20">
        <v>0</v>
      </c>
      <c r="G11" s="170"/>
      <c r="H11" s="172"/>
      <c r="I11" s="170"/>
      <c r="J11" s="167"/>
    </row>
    <row r="12" spans="1:10" ht="52.5" customHeight="1">
      <c r="A12" s="170"/>
      <c r="B12" s="170"/>
      <c r="C12" s="170"/>
      <c r="D12" s="20" t="s">
        <v>32</v>
      </c>
      <c r="E12" s="20" t="s">
        <v>188</v>
      </c>
      <c r="F12" s="20">
        <v>25</v>
      </c>
      <c r="G12" s="20" t="s">
        <v>34</v>
      </c>
      <c r="H12" s="20" t="s">
        <v>189</v>
      </c>
      <c r="I12" s="20">
        <v>0</v>
      </c>
      <c r="J12" s="68">
        <v>0</v>
      </c>
    </row>
    <row r="13" spans="1:10" ht="48" customHeight="1">
      <c r="A13" s="170"/>
      <c r="B13" s="170"/>
      <c r="C13" s="170"/>
      <c r="D13" s="170" t="s">
        <v>36</v>
      </c>
      <c r="E13" s="20" t="s">
        <v>190</v>
      </c>
      <c r="F13" s="20">
        <v>4</v>
      </c>
      <c r="G13" s="170" t="s">
        <v>38</v>
      </c>
      <c r="H13" s="171">
        <v>0</v>
      </c>
      <c r="I13" s="171">
        <v>50</v>
      </c>
      <c r="J13" s="168">
        <v>50</v>
      </c>
    </row>
    <row r="14" spans="1:10" ht="42.75">
      <c r="A14" s="170"/>
      <c r="B14" s="170"/>
      <c r="C14" s="170"/>
      <c r="D14" s="170"/>
      <c r="E14" s="20" t="s">
        <v>191</v>
      </c>
      <c r="F14" s="20">
        <v>4</v>
      </c>
      <c r="G14" s="170"/>
      <c r="H14" s="135"/>
      <c r="I14" s="135"/>
      <c r="J14" s="169"/>
    </row>
    <row r="15" spans="1:10" ht="74.25" customHeight="1">
      <c r="A15" s="170">
        <v>6</v>
      </c>
      <c r="B15" s="170" t="s">
        <v>40</v>
      </c>
      <c r="C15" s="170">
        <v>150</v>
      </c>
      <c r="D15" s="170" t="s">
        <v>41</v>
      </c>
      <c r="E15" s="170"/>
      <c r="F15" s="20" t="s">
        <v>192</v>
      </c>
      <c r="G15" s="20" t="s">
        <v>43</v>
      </c>
      <c r="H15" s="20">
        <v>0</v>
      </c>
      <c r="I15" s="20">
        <v>30</v>
      </c>
      <c r="J15" s="68">
        <v>30</v>
      </c>
    </row>
    <row r="16" spans="1:10" ht="71.25">
      <c r="A16" s="170"/>
      <c r="B16" s="170"/>
      <c r="C16" s="170"/>
      <c r="D16" s="178" t="s">
        <v>44</v>
      </c>
      <c r="E16" s="179"/>
      <c r="F16" s="20" t="s">
        <v>193</v>
      </c>
      <c r="G16" s="20" t="s">
        <v>46</v>
      </c>
      <c r="H16" s="20">
        <v>0</v>
      </c>
      <c r="I16" s="20">
        <v>30</v>
      </c>
      <c r="J16" s="68">
        <v>30</v>
      </c>
    </row>
    <row r="17" spans="1:10" ht="71.25">
      <c r="A17" s="170"/>
      <c r="B17" s="170"/>
      <c r="C17" s="170"/>
      <c r="D17" s="170" t="s">
        <v>47</v>
      </c>
      <c r="E17" s="170"/>
      <c r="F17" s="20" t="s">
        <v>194</v>
      </c>
      <c r="G17" s="20" t="s">
        <v>49</v>
      </c>
      <c r="H17" s="20">
        <v>0</v>
      </c>
      <c r="I17" s="20">
        <v>40</v>
      </c>
      <c r="J17" s="68">
        <v>40</v>
      </c>
    </row>
    <row r="18" spans="1:10" ht="142.5">
      <c r="A18" s="170"/>
      <c r="B18" s="170"/>
      <c r="C18" s="170"/>
      <c r="D18" s="170" t="s">
        <v>50</v>
      </c>
      <c r="E18" s="170"/>
      <c r="F18" s="20" t="s">
        <v>195</v>
      </c>
      <c r="G18" s="20" t="s">
        <v>52</v>
      </c>
      <c r="H18" s="20">
        <v>0</v>
      </c>
      <c r="I18" s="20">
        <v>50</v>
      </c>
      <c r="J18" s="68">
        <v>50</v>
      </c>
    </row>
    <row r="19" spans="1:10" ht="71.25">
      <c r="A19" s="171">
        <v>7</v>
      </c>
      <c r="B19" s="171" t="s">
        <v>54</v>
      </c>
      <c r="C19" s="171">
        <v>150</v>
      </c>
      <c r="D19" s="170" t="s">
        <v>55</v>
      </c>
      <c r="E19" s="170"/>
      <c r="F19" s="20" t="s">
        <v>196</v>
      </c>
      <c r="G19" s="20" t="s">
        <v>57</v>
      </c>
      <c r="H19" s="20" t="s">
        <v>197</v>
      </c>
      <c r="I19" s="20">
        <v>20</v>
      </c>
      <c r="J19" s="68">
        <v>20</v>
      </c>
    </row>
    <row r="20" spans="1:10" ht="85.5">
      <c r="A20" s="173"/>
      <c r="B20" s="173"/>
      <c r="C20" s="173"/>
      <c r="D20" s="170" t="s">
        <v>58</v>
      </c>
      <c r="E20" s="170"/>
      <c r="F20" s="20" t="s">
        <v>198</v>
      </c>
      <c r="G20" s="20" t="s">
        <v>60</v>
      </c>
      <c r="H20" s="20">
        <v>0</v>
      </c>
      <c r="I20" s="20">
        <v>30</v>
      </c>
      <c r="J20" s="68">
        <v>30</v>
      </c>
    </row>
    <row r="21" spans="1:10" ht="71.25">
      <c r="A21" s="173"/>
      <c r="B21" s="173"/>
      <c r="C21" s="173"/>
      <c r="D21" s="170" t="s">
        <v>61</v>
      </c>
      <c r="E21" s="170"/>
      <c r="F21" s="20" t="s">
        <v>199</v>
      </c>
      <c r="G21" s="20" t="s">
        <v>63</v>
      </c>
      <c r="H21" s="20" t="s">
        <v>200</v>
      </c>
      <c r="I21" s="20">
        <v>0</v>
      </c>
      <c r="J21" s="68">
        <v>0</v>
      </c>
    </row>
    <row r="22" spans="1:10" ht="99.75">
      <c r="A22" s="172"/>
      <c r="B22" s="172"/>
      <c r="C22" s="172"/>
      <c r="D22" s="170" t="s">
        <v>65</v>
      </c>
      <c r="E22" s="170"/>
      <c r="F22" s="20" t="s">
        <v>199</v>
      </c>
      <c r="G22" s="20" t="s">
        <v>67</v>
      </c>
      <c r="H22" s="20" t="s">
        <v>189</v>
      </c>
      <c r="I22" s="20">
        <v>0</v>
      </c>
      <c r="J22" s="68">
        <v>0</v>
      </c>
    </row>
    <row r="23" spans="1:10" s="18" customFormat="1" ht="28.5">
      <c r="A23" s="170">
        <v>8</v>
      </c>
      <c r="B23" s="170" t="s">
        <v>68</v>
      </c>
      <c r="C23" s="170">
        <v>200</v>
      </c>
      <c r="D23" s="170" t="s">
        <v>9</v>
      </c>
      <c r="E23" s="20" t="s">
        <v>201</v>
      </c>
      <c r="F23" s="24" t="s">
        <v>202</v>
      </c>
      <c r="G23" s="170" t="s">
        <v>70</v>
      </c>
      <c r="H23" s="170" t="s">
        <v>203</v>
      </c>
      <c r="I23" s="170">
        <v>2.5</v>
      </c>
      <c r="J23" s="167">
        <v>10</v>
      </c>
    </row>
    <row r="24" spans="1:10" s="18" customFormat="1" ht="28.5">
      <c r="A24" s="170"/>
      <c r="B24" s="170"/>
      <c r="C24" s="170"/>
      <c r="D24" s="170"/>
      <c r="E24" s="20" t="s">
        <v>71</v>
      </c>
      <c r="F24" s="24" t="s">
        <v>204</v>
      </c>
      <c r="G24" s="170"/>
      <c r="H24" s="170"/>
      <c r="I24" s="170"/>
      <c r="J24" s="167"/>
    </row>
    <row r="25" spans="1:10" ht="28.5">
      <c r="A25" s="170"/>
      <c r="B25" s="170"/>
      <c r="C25" s="170"/>
      <c r="D25" s="170" t="s">
        <v>13</v>
      </c>
      <c r="E25" s="20" t="s">
        <v>72</v>
      </c>
      <c r="F25" s="22">
        <v>0.951</v>
      </c>
      <c r="G25" s="170" t="s">
        <v>70</v>
      </c>
      <c r="H25" s="170" t="s">
        <v>205</v>
      </c>
      <c r="I25" s="170">
        <v>9.1</v>
      </c>
      <c r="J25" s="167">
        <v>10</v>
      </c>
    </row>
    <row r="26" spans="1:10" ht="28.5">
      <c r="A26" s="170"/>
      <c r="B26" s="170"/>
      <c r="C26" s="170"/>
      <c r="D26" s="170"/>
      <c r="E26" s="20" t="s">
        <v>74</v>
      </c>
      <c r="F26" s="22">
        <v>0.9601</v>
      </c>
      <c r="G26" s="170"/>
      <c r="H26" s="170"/>
      <c r="I26" s="170"/>
      <c r="J26" s="167"/>
    </row>
    <row r="27" spans="1:10" ht="28.5">
      <c r="A27" s="170"/>
      <c r="B27" s="170"/>
      <c r="C27" s="170"/>
      <c r="D27" s="170" t="s">
        <v>75</v>
      </c>
      <c r="E27" s="20" t="s">
        <v>206</v>
      </c>
      <c r="F27" s="22">
        <v>0.3068</v>
      </c>
      <c r="G27" s="170" t="s">
        <v>70</v>
      </c>
      <c r="H27" s="170" t="s">
        <v>207</v>
      </c>
      <c r="I27" s="170">
        <v>9.8</v>
      </c>
      <c r="J27" s="167">
        <v>0</v>
      </c>
    </row>
    <row r="28" spans="1:10" ht="28.5">
      <c r="A28" s="170"/>
      <c r="B28" s="170"/>
      <c r="C28" s="170"/>
      <c r="D28" s="170"/>
      <c r="E28" s="20" t="s">
        <v>208</v>
      </c>
      <c r="F28" s="184">
        <v>0.3138</v>
      </c>
      <c r="G28" s="170"/>
      <c r="H28" s="170"/>
      <c r="I28" s="170"/>
      <c r="J28" s="167"/>
    </row>
    <row r="29" spans="1:10" ht="57">
      <c r="A29" s="170"/>
      <c r="B29" s="170"/>
      <c r="C29" s="170"/>
      <c r="D29" s="20" t="s">
        <v>79</v>
      </c>
      <c r="E29" s="20" t="s">
        <v>209</v>
      </c>
      <c r="F29" s="20" t="s">
        <v>210</v>
      </c>
      <c r="G29" s="20" t="s">
        <v>81</v>
      </c>
      <c r="H29" s="20" t="s">
        <v>82</v>
      </c>
      <c r="I29" s="20">
        <v>20</v>
      </c>
      <c r="J29" s="68">
        <v>20</v>
      </c>
    </row>
    <row r="30" spans="1:10" ht="28.5" customHeight="1">
      <c r="A30" s="170" t="s">
        <v>118</v>
      </c>
      <c r="B30" s="170"/>
      <c r="C30" s="170"/>
      <c r="D30" s="170"/>
      <c r="E30" s="170"/>
      <c r="F30" s="170"/>
      <c r="G30" s="170"/>
      <c r="H30" s="20" t="s">
        <v>211</v>
      </c>
      <c r="I30" s="20">
        <f>SUM(I3:I29)</f>
        <v>722.9799999999999</v>
      </c>
      <c r="J30" s="68">
        <f>SUM(J3:J29)</f>
        <v>719</v>
      </c>
    </row>
    <row r="31" spans="1:10" ht="14.25">
      <c r="A31" s="25"/>
      <c r="B31" s="25"/>
      <c r="C31" s="25"/>
      <c r="D31" s="25"/>
      <c r="E31" s="25"/>
      <c r="F31" s="25"/>
      <c r="G31" s="25"/>
      <c r="H31" s="25"/>
      <c r="I31" s="25"/>
      <c r="J31" s="82"/>
    </row>
  </sheetData>
  <sheetProtection/>
  <mergeCells count="64">
    <mergeCell ref="A1:J1"/>
    <mergeCell ref="D2:E2"/>
    <mergeCell ref="C10:C14"/>
    <mergeCell ref="C15:C18"/>
    <mergeCell ref="D16:E16"/>
    <mergeCell ref="D17:E17"/>
    <mergeCell ref="D10:D11"/>
    <mergeCell ref="D13:D14"/>
    <mergeCell ref="D18:E18"/>
    <mergeCell ref="I3:I4"/>
    <mergeCell ref="I6:I8"/>
    <mergeCell ref="I10:I11"/>
    <mergeCell ref="I13:I14"/>
    <mergeCell ref="B3:B4"/>
    <mergeCell ref="B6:B8"/>
    <mergeCell ref="B10:B14"/>
    <mergeCell ref="G10:G11"/>
    <mergeCell ref="G13:G14"/>
    <mergeCell ref="F3:F4"/>
    <mergeCell ref="F6:F8"/>
    <mergeCell ref="G3:G4"/>
    <mergeCell ref="G6:G8"/>
    <mergeCell ref="C6:C8"/>
    <mergeCell ref="C3:C4"/>
    <mergeCell ref="C19:C22"/>
    <mergeCell ref="C23:C29"/>
    <mergeCell ref="A30:G30"/>
    <mergeCell ref="A3:A4"/>
    <mergeCell ref="A6:A8"/>
    <mergeCell ref="A10:A14"/>
    <mergeCell ref="A15:A18"/>
    <mergeCell ref="A19:A22"/>
    <mergeCell ref="A23:A29"/>
    <mergeCell ref="D27:D28"/>
    <mergeCell ref="D23:D24"/>
    <mergeCell ref="D25:D26"/>
    <mergeCell ref="B23:B29"/>
    <mergeCell ref="D15:E15"/>
    <mergeCell ref="D19:E19"/>
    <mergeCell ref="D20:E20"/>
    <mergeCell ref="D21:E21"/>
    <mergeCell ref="D22:E22"/>
    <mergeCell ref="B15:B18"/>
    <mergeCell ref="B19:B22"/>
    <mergeCell ref="G27:G28"/>
    <mergeCell ref="H3:H4"/>
    <mergeCell ref="H6:H8"/>
    <mergeCell ref="H10:H11"/>
    <mergeCell ref="H13:H14"/>
    <mergeCell ref="H23:H24"/>
    <mergeCell ref="H25:H26"/>
    <mergeCell ref="H27:H28"/>
    <mergeCell ref="G23:G24"/>
    <mergeCell ref="G25:G26"/>
    <mergeCell ref="I23:I24"/>
    <mergeCell ref="I25:I26"/>
    <mergeCell ref="I27:I28"/>
    <mergeCell ref="J25:J26"/>
    <mergeCell ref="J27:J28"/>
    <mergeCell ref="J23:J24"/>
    <mergeCell ref="J3:J4"/>
    <mergeCell ref="J6:J8"/>
    <mergeCell ref="J10:J11"/>
    <mergeCell ref="J13:J14"/>
  </mergeCells>
  <printOptions/>
  <pageMargins left="0.75" right="0.75" top="1" bottom="1" header="0.511805555555556" footer="0.511805555555556"/>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30"/>
  <sheetViews>
    <sheetView tabSelected="1" zoomScalePageLayoutView="0" workbookViewId="0" topLeftCell="A1">
      <selection activeCell="K28" sqref="K28"/>
    </sheetView>
  </sheetViews>
  <sheetFormatPr defaultColWidth="9.00390625" defaultRowHeight="13.5"/>
  <cols>
    <col min="1" max="1" width="3.50390625" style="1" customWidth="1"/>
    <col min="2" max="2" width="8.875" style="1" customWidth="1"/>
    <col min="3" max="3" width="5.375" style="1" customWidth="1"/>
    <col min="4" max="4" width="15.125" style="1" customWidth="1"/>
    <col min="5" max="5" width="15.50390625" style="1" customWidth="1"/>
    <col min="6" max="6" width="15.375" style="1" customWidth="1"/>
    <col min="7" max="7" width="24.25390625" style="1" customWidth="1"/>
    <col min="8" max="8" width="13.50390625" style="1" customWidth="1"/>
    <col min="9" max="9" width="10.625" style="1" customWidth="1"/>
    <col min="10" max="10" width="8.125" style="63" customWidth="1"/>
    <col min="11" max="16384" width="9.00390625" style="1" customWidth="1"/>
  </cols>
  <sheetData>
    <row r="1" spans="1:10" ht="39" customHeight="1">
      <c r="A1" s="73" t="s">
        <v>229</v>
      </c>
      <c r="B1" s="74"/>
      <c r="C1" s="74"/>
      <c r="D1" s="74"/>
      <c r="E1" s="74"/>
      <c r="F1" s="74"/>
      <c r="G1" s="74"/>
      <c r="H1" s="74"/>
      <c r="I1" s="74"/>
      <c r="J1" s="75"/>
    </row>
    <row r="2" spans="1:10" ht="28.5">
      <c r="A2" s="3" t="s">
        <v>0</v>
      </c>
      <c r="B2" s="3" t="s">
        <v>1</v>
      </c>
      <c r="C2" s="3" t="s">
        <v>2</v>
      </c>
      <c r="D2" s="76" t="s">
        <v>3</v>
      </c>
      <c r="E2" s="85"/>
      <c r="F2" s="3" t="s">
        <v>85</v>
      </c>
      <c r="G2" s="3" t="s">
        <v>5</v>
      </c>
      <c r="H2" s="3" t="s">
        <v>6</v>
      </c>
      <c r="I2" s="3" t="s">
        <v>7</v>
      </c>
      <c r="J2" s="61" t="s">
        <v>8</v>
      </c>
    </row>
    <row r="3" spans="1:10" ht="33.75" customHeight="1">
      <c r="A3" s="85">
        <v>1</v>
      </c>
      <c r="B3" s="87" t="s">
        <v>9</v>
      </c>
      <c r="C3" s="85">
        <v>100</v>
      </c>
      <c r="D3" s="5" t="s">
        <v>10</v>
      </c>
      <c r="E3" s="5">
        <v>384</v>
      </c>
      <c r="F3" s="151">
        <v>1</v>
      </c>
      <c r="G3" s="87" t="s">
        <v>11</v>
      </c>
      <c r="H3" s="116">
        <v>0</v>
      </c>
      <c r="I3" s="116">
        <v>100</v>
      </c>
      <c r="J3" s="113">
        <v>100</v>
      </c>
    </row>
    <row r="4" spans="1:10" ht="30.75" customHeight="1">
      <c r="A4" s="85"/>
      <c r="B4" s="87"/>
      <c r="C4" s="85"/>
      <c r="D4" s="5" t="s">
        <v>87</v>
      </c>
      <c r="E4" s="5">
        <v>384</v>
      </c>
      <c r="F4" s="87"/>
      <c r="G4" s="87"/>
      <c r="H4" s="116"/>
      <c r="I4" s="116"/>
      <c r="J4" s="113"/>
    </row>
    <row r="5" spans="1:10" ht="33" customHeight="1">
      <c r="A5" s="4">
        <v>2</v>
      </c>
      <c r="B5" s="5" t="s">
        <v>13</v>
      </c>
      <c r="C5" s="4">
        <v>200</v>
      </c>
      <c r="D5" s="5" t="s">
        <v>88</v>
      </c>
      <c r="E5" s="5">
        <v>348</v>
      </c>
      <c r="F5" s="7">
        <v>0.9063</v>
      </c>
      <c r="G5" s="5" t="s">
        <v>15</v>
      </c>
      <c r="H5" s="6">
        <v>-37.48</v>
      </c>
      <c r="I5" s="6">
        <v>162.52</v>
      </c>
      <c r="J5" s="62">
        <v>164</v>
      </c>
    </row>
    <row r="6" spans="1:10" ht="27">
      <c r="A6" s="84">
        <v>3</v>
      </c>
      <c r="B6" s="86" t="s">
        <v>17</v>
      </c>
      <c r="C6" s="84">
        <v>150</v>
      </c>
      <c r="D6" s="5" t="s">
        <v>18</v>
      </c>
      <c r="E6" s="5">
        <v>30</v>
      </c>
      <c r="F6" s="152">
        <v>0.2381</v>
      </c>
      <c r="G6" s="86" t="s">
        <v>91</v>
      </c>
      <c r="H6" s="115">
        <v>-150</v>
      </c>
      <c r="I6" s="115">
        <v>0</v>
      </c>
      <c r="J6" s="114">
        <v>0</v>
      </c>
    </row>
    <row r="7" spans="1:10" ht="27">
      <c r="A7" s="85"/>
      <c r="B7" s="87"/>
      <c r="C7" s="85"/>
      <c r="D7" s="5" t="s">
        <v>20</v>
      </c>
      <c r="E7" s="5">
        <v>96</v>
      </c>
      <c r="F7" s="87"/>
      <c r="G7" s="87"/>
      <c r="H7" s="116"/>
      <c r="I7" s="116"/>
      <c r="J7" s="113"/>
    </row>
    <row r="8" spans="1:10" ht="40.5">
      <c r="A8" s="85"/>
      <c r="B8" s="87"/>
      <c r="C8" s="85"/>
      <c r="D8" s="5" t="s">
        <v>21</v>
      </c>
      <c r="E8" s="5">
        <v>0</v>
      </c>
      <c r="F8" s="87"/>
      <c r="G8" s="87"/>
      <c r="H8" s="116"/>
      <c r="I8" s="116"/>
      <c r="J8" s="113"/>
    </row>
    <row r="9" spans="1:10" ht="69" customHeight="1">
      <c r="A9" s="4">
        <v>4</v>
      </c>
      <c r="B9" s="5" t="s">
        <v>22</v>
      </c>
      <c r="C9" s="4">
        <v>100</v>
      </c>
      <c r="D9" s="5" t="s">
        <v>23</v>
      </c>
      <c r="E9" s="5">
        <v>0</v>
      </c>
      <c r="F9" s="5" t="s">
        <v>212</v>
      </c>
      <c r="G9" s="5" t="s">
        <v>25</v>
      </c>
      <c r="H9" s="6">
        <v>0</v>
      </c>
      <c r="I9" s="6">
        <v>100</v>
      </c>
      <c r="J9" s="62">
        <v>100</v>
      </c>
    </row>
    <row r="10" spans="1:10" ht="45" customHeight="1">
      <c r="A10" s="84">
        <v>5</v>
      </c>
      <c r="B10" s="86" t="s">
        <v>27</v>
      </c>
      <c r="C10" s="84">
        <v>150</v>
      </c>
      <c r="D10" s="87" t="s">
        <v>28</v>
      </c>
      <c r="E10" s="9" t="s">
        <v>29</v>
      </c>
      <c r="F10" s="9">
        <v>15</v>
      </c>
      <c r="G10" s="87" t="s">
        <v>94</v>
      </c>
      <c r="H10" s="116">
        <v>-50</v>
      </c>
      <c r="I10" s="116">
        <v>0</v>
      </c>
      <c r="J10" s="113">
        <v>0</v>
      </c>
    </row>
    <row r="11" spans="1:10" ht="67.5" customHeight="1">
      <c r="A11" s="85"/>
      <c r="B11" s="87"/>
      <c r="C11" s="85"/>
      <c r="D11" s="87"/>
      <c r="E11" s="9" t="s">
        <v>31</v>
      </c>
      <c r="F11" s="9">
        <v>2</v>
      </c>
      <c r="G11" s="87"/>
      <c r="H11" s="116"/>
      <c r="I11" s="116"/>
      <c r="J11" s="113"/>
    </row>
    <row r="12" spans="1:10" ht="66" customHeight="1">
      <c r="A12" s="85"/>
      <c r="B12" s="87"/>
      <c r="C12" s="85"/>
      <c r="D12" s="9" t="s">
        <v>95</v>
      </c>
      <c r="E12" s="5" t="s">
        <v>96</v>
      </c>
      <c r="F12" s="5" t="s">
        <v>213</v>
      </c>
      <c r="G12" s="9" t="s">
        <v>97</v>
      </c>
      <c r="H12" s="6">
        <v>-40</v>
      </c>
      <c r="I12" s="6">
        <v>10</v>
      </c>
      <c r="J12" s="62">
        <v>10</v>
      </c>
    </row>
    <row r="13" spans="1:10" ht="60.75" customHeight="1">
      <c r="A13" s="85"/>
      <c r="B13" s="87"/>
      <c r="C13" s="85"/>
      <c r="D13" s="87" t="s">
        <v>98</v>
      </c>
      <c r="E13" s="5" t="s">
        <v>37</v>
      </c>
      <c r="F13" s="5">
        <v>1</v>
      </c>
      <c r="G13" s="87" t="s">
        <v>38</v>
      </c>
      <c r="H13" s="182">
        <v>0</v>
      </c>
      <c r="I13" s="182">
        <v>50</v>
      </c>
      <c r="J13" s="180">
        <v>50</v>
      </c>
    </row>
    <row r="14" spans="1:10" ht="64.5" customHeight="1">
      <c r="A14" s="85"/>
      <c r="B14" s="87"/>
      <c r="C14" s="85"/>
      <c r="D14" s="87"/>
      <c r="E14" s="9" t="s">
        <v>99</v>
      </c>
      <c r="F14" s="9">
        <v>1</v>
      </c>
      <c r="G14" s="87"/>
      <c r="H14" s="183"/>
      <c r="I14" s="183"/>
      <c r="J14" s="181"/>
    </row>
    <row r="15" spans="1:10" ht="78.75" customHeight="1">
      <c r="A15" s="85">
        <v>6</v>
      </c>
      <c r="B15" s="87" t="s">
        <v>40</v>
      </c>
      <c r="C15" s="85">
        <v>150</v>
      </c>
      <c r="D15" s="86" t="s">
        <v>100</v>
      </c>
      <c r="E15" s="87"/>
      <c r="F15" s="9" t="s">
        <v>214</v>
      </c>
      <c r="G15" s="5" t="s">
        <v>43</v>
      </c>
      <c r="H15" s="6">
        <v>-10</v>
      </c>
      <c r="I15" s="6">
        <v>20</v>
      </c>
      <c r="J15" s="62">
        <v>20</v>
      </c>
    </row>
    <row r="16" spans="1:10" ht="73.5" customHeight="1">
      <c r="A16" s="85"/>
      <c r="B16" s="87"/>
      <c r="C16" s="85"/>
      <c r="D16" s="77" t="s">
        <v>102</v>
      </c>
      <c r="E16" s="112"/>
      <c r="F16" s="9" t="s">
        <v>215</v>
      </c>
      <c r="G16" s="9" t="s">
        <v>104</v>
      </c>
      <c r="H16" s="6">
        <v>0</v>
      </c>
      <c r="I16" s="6">
        <v>30</v>
      </c>
      <c r="J16" s="62">
        <v>30</v>
      </c>
    </row>
    <row r="17" spans="1:10" ht="81" customHeight="1">
      <c r="A17" s="85"/>
      <c r="B17" s="87"/>
      <c r="C17" s="85"/>
      <c r="D17" s="86" t="s">
        <v>105</v>
      </c>
      <c r="E17" s="87"/>
      <c r="F17" s="5" t="s">
        <v>216</v>
      </c>
      <c r="G17" s="5" t="s">
        <v>49</v>
      </c>
      <c r="H17" s="12">
        <v>-10</v>
      </c>
      <c r="I17" s="6">
        <v>30</v>
      </c>
      <c r="J17" s="62">
        <v>30</v>
      </c>
    </row>
    <row r="18" spans="1:10" ht="135" customHeight="1">
      <c r="A18" s="85"/>
      <c r="B18" s="87"/>
      <c r="C18" s="85"/>
      <c r="D18" s="86" t="s">
        <v>107</v>
      </c>
      <c r="E18" s="87"/>
      <c r="F18" s="5" t="s">
        <v>217</v>
      </c>
      <c r="G18" s="11" t="s">
        <v>52</v>
      </c>
      <c r="H18" s="6">
        <v>-5</v>
      </c>
      <c r="I18" s="6">
        <v>45</v>
      </c>
      <c r="J18" s="62">
        <v>45</v>
      </c>
    </row>
    <row r="19" spans="1:10" ht="75" customHeight="1">
      <c r="A19" s="92">
        <v>7</v>
      </c>
      <c r="B19" s="92" t="s">
        <v>54</v>
      </c>
      <c r="C19" s="92">
        <v>150</v>
      </c>
      <c r="D19" s="86" t="s">
        <v>110</v>
      </c>
      <c r="E19" s="87"/>
      <c r="F19" s="5" t="s">
        <v>218</v>
      </c>
      <c r="G19" s="9" t="s">
        <v>57</v>
      </c>
      <c r="H19" s="11">
        <v>-10</v>
      </c>
      <c r="I19" s="11">
        <v>20</v>
      </c>
      <c r="J19" s="62">
        <v>20</v>
      </c>
    </row>
    <row r="20" spans="1:10" ht="108" customHeight="1">
      <c r="A20" s="93"/>
      <c r="B20" s="93"/>
      <c r="C20" s="93"/>
      <c r="D20" s="86" t="s">
        <v>58</v>
      </c>
      <c r="E20" s="87"/>
      <c r="F20" s="5" t="s">
        <v>219</v>
      </c>
      <c r="G20" s="9" t="s">
        <v>60</v>
      </c>
      <c r="H20" s="94">
        <v>-20</v>
      </c>
      <c r="I20" s="11">
        <v>0</v>
      </c>
      <c r="J20" s="62">
        <v>20</v>
      </c>
    </row>
    <row r="21" spans="1:10" ht="105.75" customHeight="1">
      <c r="A21" s="93"/>
      <c r="B21" s="93"/>
      <c r="C21" s="93"/>
      <c r="D21" s="86" t="s">
        <v>61</v>
      </c>
      <c r="E21" s="87"/>
      <c r="F21" s="5" t="s">
        <v>220</v>
      </c>
      <c r="G21" s="9" t="s">
        <v>63</v>
      </c>
      <c r="H21" s="11">
        <v>-30</v>
      </c>
      <c r="I21" s="11">
        <v>10</v>
      </c>
      <c r="J21" s="62">
        <v>10</v>
      </c>
    </row>
    <row r="22" spans="1:10" ht="102" customHeight="1">
      <c r="A22" s="89"/>
      <c r="B22" s="89"/>
      <c r="C22" s="89"/>
      <c r="D22" s="86" t="s">
        <v>114</v>
      </c>
      <c r="E22" s="87"/>
      <c r="F22" s="5" t="s">
        <v>221</v>
      </c>
      <c r="G22" s="9" t="s">
        <v>116</v>
      </c>
      <c r="H22" s="11">
        <v>-50</v>
      </c>
      <c r="I22" s="11">
        <v>0</v>
      </c>
      <c r="J22" s="62">
        <v>0</v>
      </c>
    </row>
    <row r="23" spans="1:10" ht="43.5" customHeight="1">
      <c r="A23" s="85">
        <v>8</v>
      </c>
      <c r="B23" s="87" t="s">
        <v>68</v>
      </c>
      <c r="C23" s="85">
        <v>200</v>
      </c>
      <c r="D23" s="86" t="s">
        <v>9</v>
      </c>
      <c r="E23" s="9" t="s">
        <v>69</v>
      </c>
      <c r="F23" s="9">
        <v>100</v>
      </c>
      <c r="G23" s="86" t="s">
        <v>70</v>
      </c>
      <c r="H23" s="115">
        <v>0</v>
      </c>
      <c r="I23" s="115">
        <v>0</v>
      </c>
      <c r="J23" s="114">
        <v>0</v>
      </c>
    </row>
    <row r="24" spans="1:10" ht="36.75" customHeight="1">
      <c r="A24" s="85"/>
      <c r="B24" s="87"/>
      <c r="C24" s="85"/>
      <c r="D24" s="87"/>
      <c r="E24" s="9" t="s">
        <v>71</v>
      </c>
      <c r="F24" s="9">
        <v>100</v>
      </c>
      <c r="G24" s="87"/>
      <c r="H24" s="116"/>
      <c r="I24" s="116"/>
      <c r="J24" s="113"/>
    </row>
    <row r="25" spans="1:10" ht="40.5" customHeight="1">
      <c r="A25" s="85"/>
      <c r="B25" s="87"/>
      <c r="C25" s="85"/>
      <c r="D25" s="86" t="s">
        <v>13</v>
      </c>
      <c r="E25" s="9" t="s">
        <v>72</v>
      </c>
      <c r="F25" s="9">
        <v>89.32</v>
      </c>
      <c r="G25" s="86" t="s">
        <v>70</v>
      </c>
      <c r="H25" s="115">
        <v>13.1</v>
      </c>
      <c r="I25" s="115">
        <v>13.1</v>
      </c>
      <c r="J25" s="114">
        <v>20</v>
      </c>
    </row>
    <row r="26" spans="1:10" ht="42" customHeight="1">
      <c r="A26" s="85"/>
      <c r="B26" s="87"/>
      <c r="C26" s="85"/>
      <c r="D26" s="87"/>
      <c r="E26" s="9" t="s">
        <v>74</v>
      </c>
      <c r="F26" s="9">
        <v>90.63</v>
      </c>
      <c r="G26" s="87"/>
      <c r="H26" s="116"/>
      <c r="I26" s="116"/>
      <c r="J26" s="113"/>
    </row>
    <row r="27" spans="1:10" ht="45" customHeight="1">
      <c r="A27" s="85"/>
      <c r="B27" s="87"/>
      <c r="C27" s="85"/>
      <c r="D27" s="86" t="s">
        <v>75</v>
      </c>
      <c r="E27" s="9" t="s">
        <v>76</v>
      </c>
      <c r="F27" s="9">
        <v>13.82</v>
      </c>
      <c r="G27" s="86" t="s">
        <v>70</v>
      </c>
      <c r="H27" s="115">
        <v>99.9</v>
      </c>
      <c r="I27" s="115">
        <v>99.9</v>
      </c>
      <c r="J27" s="114">
        <v>50</v>
      </c>
    </row>
    <row r="28" spans="1:10" ht="51" customHeight="1">
      <c r="A28" s="85"/>
      <c r="B28" s="87"/>
      <c r="C28" s="85"/>
      <c r="D28" s="87"/>
      <c r="E28" s="9" t="s">
        <v>78</v>
      </c>
      <c r="F28" s="9">
        <v>23.81</v>
      </c>
      <c r="G28" s="87"/>
      <c r="H28" s="116"/>
      <c r="I28" s="116"/>
      <c r="J28" s="113"/>
    </row>
    <row r="29" spans="1:10" ht="63.75" customHeight="1">
      <c r="A29" s="85"/>
      <c r="B29" s="87"/>
      <c r="C29" s="85"/>
      <c r="D29" s="9" t="s">
        <v>79</v>
      </c>
      <c r="E29" s="9" t="s">
        <v>117</v>
      </c>
      <c r="F29" s="9">
        <v>0</v>
      </c>
      <c r="G29" s="9" t="s">
        <v>81</v>
      </c>
      <c r="H29" s="11">
        <v>0</v>
      </c>
      <c r="I29" s="13">
        <v>0</v>
      </c>
      <c r="J29" s="62">
        <v>0</v>
      </c>
    </row>
    <row r="30" spans="1:10" ht="32.25" customHeight="1">
      <c r="A30" s="71" t="s">
        <v>118</v>
      </c>
      <c r="B30" s="71"/>
      <c r="C30" s="71"/>
      <c r="D30" s="71"/>
      <c r="E30" s="71"/>
      <c r="F30" s="71"/>
      <c r="G30" s="71"/>
      <c r="H30" s="13">
        <v>-309.48</v>
      </c>
      <c r="I30" s="13">
        <v>690.52</v>
      </c>
      <c r="J30" s="62">
        <f>SUM(J3:J29)</f>
        <v>669</v>
      </c>
    </row>
  </sheetData>
  <sheetProtection/>
  <mergeCells count="64">
    <mergeCell ref="A1:J1"/>
    <mergeCell ref="D2:E2"/>
    <mergeCell ref="C10:C14"/>
    <mergeCell ref="C15:C18"/>
    <mergeCell ref="D16:E16"/>
    <mergeCell ref="D17:E17"/>
    <mergeCell ref="D10:D11"/>
    <mergeCell ref="D13:D14"/>
    <mergeCell ref="D18:E18"/>
    <mergeCell ref="I3:I4"/>
    <mergeCell ref="I6:I8"/>
    <mergeCell ref="I10:I11"/>
    <mergeCell ref="I13:I14"/>
    <mergeCell ref="B3:B4"/>
    <mergeCell ref="B6:B8"/>
    <mergeCell ref="B10:B14"/>
    <mergeCell ref="G10:G11"/>
    <mergeCell ref="G13:G14"/>
    <mergeCell ref="F3:F4"/>
    <mergeCell ref="F6:F8"/>
    <mergeCell ref="G3:G4"/>
    <mergeCell ref="G6:G8"/>
    <mergeCell ref="C6:C8"/>
    <mergeCell ref="C3:C4"/>
    <mergeCell ref="C19:C22"/>
    <mergeCell ref="C23:C29"/>
    <mergeCell ref="A30:G30"/>
    <mergeCell ref="A3:A4"/>
    <mergeCell ref="A6:A8"/>
    <mergeCell ref="A10:A14"/>
    <mergeCell ref="A15:A18"/>
    <mergeCell ref="A19:A22"/>
    <mergeCell ref="A23:A29"/>
    <mergeCell ref="D27:D28"/>
    <mergeCell ref="D23:D24"/>
    <mergeCell ref="D25:D26"/>
    <mergeCell ref="B23:B29"/>
    <mergeCell ref="D15:E15"/>
    <mergeCell ref="D19:E19"/>
    <mergeCell ref="D20:E20"/>
    <mergeCell ref="D21:E21"/>
    <mergeCell ref="D22:E22"/>
    <mergeCell ref="B15:B18"/>
    <mergeCell ref="B19:B22"/>
    <mergeCell ref="G27:G28"/>
    <mergeCell ref="H3:H4"/>
    <mergeCell ref="H6:H8"/>
    <mergeCell ref="H10:H11"/>
    <mergeCell ref="H13:H14"/>
    <mergeCell ref="H23:H24"/>
    <mergeCell ref="H25:H26"/>
    <mergeCell ref="H27:H28"/>
    <mergeCell ref="G23:G24"/>
    <mergeCell ref="G25:G26"/>
    <mergeCell ref="I23:I24"/>
    <mergeCell ref="I25:I26"/>
    <mergeCell ref="I27:I28"/>
    <mergeCell ref="J25:J26"/>
    <mergeCell ref="J27:J28"/>
    <mergeCell ref="J23:J24"/>
    <mergeCell ref="J3:J4"/>
    <mergeCell ref="J6:J8"/>
    <mergeCell ref="J10:J11"/>
    <mergeCell ref="J13:J14"/>
  </mergeCells>
  <printOptions/>
  <pageMargins left="0.75" right="0.75" top="1" bottom="1" header="0.511805555555556" footer="0.51180555555555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张杰</dc:creator>
  <cp:keywords/>
  <dc:description/>
  <cp:lastModifiedBy>潘繁荣</cp:lastModifiedBy>
  <cp:lastPrinted>2017-08-01T02:19:44Z</cp:lastPrinted>
  <dcterms:created xsi:type="dcterms:W3CDTF">2017-07-17T07:56:00Z</dcterms:created>
  <dcterms:modified xsi:type="dcterms:W3CDTF">2017-08-02T07:15:42Z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2052-10.1.0.6489</vt:lpwstr>
  </property>
</Properties>
</file>