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<sst xmlns="http://schemas.openxmlformats.org/spreadsheetml/2006/main" count="42" uniqueCount="29">
  <si>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指标名称</t>
  </si>
  <si>
    <t>计算单位</t>
  </si>
  <si>
    <t>同比（±%）</t>
  </si>
  <si>
    <t>客运量合计</t>
  </si>
  <si>
    <t>万人</t>
  </si>
  <si>
    <t>旅客周转量合计</t>
  </si>
  <si>
    <t>万人公里</t>
  </si>
  <si>
    <t>其中：公路客运量</t>
  </si>
  <si>
    <t xml:space="preserve">      公路旅客周转量</t>
  </si>
  <si>
    <t xml:space="preserve">      水路客运量</t>
  </si>
  <si>
    <t xml:space="preserve">      水路旅客周转量</t>
  </si>
  <si>
    <t>货运量合计</t>
  </si>
  <si>
    <t>万吨</t>
  </si>
  <si>
    <t>货物周转量合计</t>
  </si>
  <si>
    <t>万吨公里</t>
  </si>
  <si>
    <t>其中：公路货运量</t>
  </si>
  <si>
    <t xml:space="preserve">      公路货物周转量</t>
  </si>
  <si>
    <t xml:space="preserve">      水路货运量</t>
  </si>
  <si>
    <t xml:space="preserve">      水路货物周转量</t>
  </si>
  <si>
    <t>公路运输总周转量</t>
  </si>
  <si>
    <t>水路运输总周转量</t>
  </si>
  <si>
    <t>公路水路运输总周转量</t>
  </si>
  <si>
    <t>港口集装箱吞吐量</t>
  </si>
  <si>
    <t>TEU</t>
  </si>
  <si>
    <t>港口集装箱吞吐量合计</t>
  </si>
  <si>
    <t>填表人：朱晨</t>
  </si>
  <si>
    <r>
      <t>2021</t>
    </r>
    <r>
      <rPr>
        <b/>
        <sz val="12"/>
        <rFont val="宋体"/>
        <family val="0"/>
      </rPr>
      <t>年</t>
    </r>
    <r>
      <rPr>
        <b/>
        <sz val="12"/>
        <rFont val="宋体"/>
        <family val="0"/>
      </rPr>
      <t>1月温州市全行业运输量完成情况表</t>
    </r>
  </si>
  <si>
    <t>2021年1-1月</t>
  </si>
  <si>
    <t>2020年1-1月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</si>
</sst>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_);[Red]\(0.00\)"/>
    <numFmt numFmtId="190" formatCode="0.000_ "/>
    <numFmt numFmtId="191" formatCode="0.000_);[Red]\(0.000\)"/>
    <numFmt numFmtId="192" formatCode="0_);[Red]\(0\)"/>
    <numFmt numFmtId="193" formatCode="0.0_ "/>
    <numFmt numFmtId="194" formatCode="0.0_);[Red]\(0.0\)"/>
    <numFmt numFmtId="195" formatCode="0_ "/>
    <numFmt numFmtId="196" formatCode="0.0000_ "/>
    <numFmt numFmtId="197" formatCode="mmm/yyyy"/>
    <numFmt numFmtId="198" formatCode="#0.00"/>
  </numFmts>
  <fonts count="45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.5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7"/>
      <name val="Small Font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1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37" fontId="6" fillId="0" borderId="0">
      <alignment/>
      <protection/>
    </xf>
    <xf numFmtId="37" fontId="2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4" fontId="5" fillId="0" borderId="11" xfId="119" applyNumberFormat="1" applyFont="1" applyFill="1" applyBorder="1" applyAlignment="1">
      <alignment horizontal="center" wrapText="1"/>
      <protection/>
    </xf>
    <xf numFmtId="184" fontId="5" fillId="0" borderId="12" xfId="0" applyNumberFormat="1" applyFont="1" applyFill="1" applyBorder="1" applyAlignment="1" applyProtection="1">
      <alignment horizontal="right" wrapText="1"/>
      <protection/>
    </xf>
    <xf numFmtId="0" fontId="1" fillId="0" borderId="11" xfId="119" applyFont="1" applyFill="1" applyBorder="1" applyAlignment="1">
      <alignment horizontal="center" wrapText="1"/>
      <protection/>
    </xf>
    <xf numFmtId="0" fontId="3" fillId="0" borderId="11" xfId="0" applyFont="1" applyFill="1" applyBorder="1" applyAlignment="1">
      <alignment horizontal="justify" wrapText="1"/>
    </xf>
    <xf numFmtId="184" fontId="5" fillId="0" borderId="11" xfId="119" applyNumberFormat="1" applyFont="1" applyFill="1" applyBorder="1" applyAlignment="1">
      <alignment horizontal="right" wrapText="1"/>
      <protection/>
    </xf>
    <xf numFmtId="0" fontId="0" fillId="33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57" fontId="3" fillId="0" borderId="14" xfId="43" applyNumberFormat="1" applyFont="1" applyFill="1" applyBorder="1" applyAlignment="1">
      <alignment horizontal="center" wrapText="1"/>
      <protection/>
    </xf>
    <xf numFmtId="0" fontId="3" fillId="0" borderId="15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justify" wrapText="1"/>
    </xf>
    <xf numFmtId="184" fontId="5" fillId="0" borderId="11" xfId="0" applyNumberFormat="1" applyFont="1" applyFill="1" applyBorder="1" applyAlignment="1">
      <alignment horizontal="right" wrapText="1"/>
    </xf>
    <xf numFmtId="184" fontId="5" fillId="0" borderId="11" xfId="0" applyNumberFormat="1" applyFont="1" applyFill="1" applyBorder="1" applyAlignment="1" applyProtection="1">
      <alignment horizontal="right" wrapText="1"/>
      <protection/>
    </xf>
    <xf numFmtId="195" fontId="5" fillId="0" borderId="11" xfId="45" applyNumberFormat="1" applyFont="1" applyFill="1" applyBorder="1" applyAlignment="1">
      <alignment horizontal="right" wrapText="1"/>
      <protection/>
    </xf>
    <xf numFmtId="184" fontId="5" fillId="0" borderId="11" xfId="45" applyNumberFormat="1" applyFont="1" applyFill="1" applyBorder="1" applyAlignment="1">
      <alignment horizontal="right" wrapText="1"/>
      <protection/>
    </xf>
    <xf numFmtId="195" fontId="5" fillId="0" borderId="11" xfId="0" applyNumberFormat="1" applyFont="1" applyFill="1" applyBorder="1" applyAlignment="1">
      <alignment horizontal="right" wrapText="1"/>
    </xf>
    <xf numFmtId="0" fontId="5" fillId="0" borderId="10" xfId="119" applyFont="1" applyFill="1" applyBorder="1" applyAlignment="1">
      <alignment horizontal="justify" wrapText="1"/>
      <protection/>
    </xf>
    <xf numFmtId="0" fontId="1" fillId="0" borderId="11" xfId="119" applyFont="1" applyFill="1" applyBorder="1" applyAlignment="1">
      <alignment horizontal="center" wrapText="1"/>
      <protection/>
    </xf>
    <xf numFmtId="0" fontId="1" fillId="0" borderId="11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justify" wrapText="1"/>
    </xf>
    <xf numFmtId="0" fontId="1" fillId="0" borderId="17" xfId="0" applyFont="1" applyFill="1" applyBorder="1" applyAlignment="1">
      <alignment horizontal="center" wrapText="1"/>
    </xf>
    <xf numFmtId="184" fontId="5" fillId="0" borderId="17" xfId="0" applyNumberFormat="1" applyFont="1" applyFill="1" applyBorder="1" applyAlignment="1">
      <alignment horizontal="right" wrapText="1"/>
    </xf>
    <xf numFmtId="198" fontId="5" fillId="0" borderId="17" xfId="45" applyNumberFormat="1" applyFont="1" applyFill="1" applyBorder="1" applyAlignment="1">
      <alignment horizontal="right" wrapText="1"/>
      <protection/>
    </xf>
    <xf numFmtId="184" fontId="5" fillId="0" borderId="17" xfId="45" applyNumberFormat="1" applyFont="1" applyFill="1" applyBorder="1" applyAlignment="1">
      <alignment horizontal="right" wrapText="1"/>
      <protection/>
    </xf>
  </cellXfs>
  <cellStyles count="1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 dec" xfId="33"/>
    <cellStyle name="Normal_321st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10" xfId="42"/>
    <cellStyle name="常规 11" xfId="43"/>
    <cellStyle name="常规 12" xfId="44"/>
    <cellStyle name="常规 13" xfId="45"/>
    <cellStyle name="常规 2" xfId="46"/>
    <cellStyle name="常规 2 2" xfId="47"/>
    <cellStyle name="常规 2 2 2" xfId="48"/>
    <cellStyle name="常规 2 2 2 2" xfId="49"/>
    <cellStyle name="常规 2 2 3" xfId="50"/>
    <cellStyle name="常规 2 2 3 2" xfId="51"/>
    <cellStyle name="常规 2 2 3 3" xfId="52"/>
    <cellStyle name="常规 2 2 4" xfId="53"/>
    <cellStyle name="常规 2 2 5" xfId="54"/>
    <cellStyle name="常规 2 2 6" xfId="55"/>
    <cellStyle name="常规 2 2 7" xfId="56"/>
    <cellStyle name="常规 2 3" xfId="57"/>
    <cellStyle name="常规 2 3 2" xfId="58"/>
    <cellStyle name="常规 2 3 3" xfId="59"/>
    <cellStyle name="常规 2 3 4" xfId="60"/>
    <cellStyle name="常规 2 3 5" xfId="61"/>
    <cellStyle name="常规 2 4" xfId="62"/>
    <cellStyle name="常规 2 4 2" xfId="63"/>
    <cellStyle name="常规 2 4 3" xfId="64"/>
    <cellStyle name="常规 2 5" xfId="65"/>
    <cellStyle name="常规 2 6" xfId="66"/>
    <cellStyle name="常规 2 7" xfId="67"/>
    <cellStyle name="常规 2 8" xfId="68"/>
    <cellStyle name="常规 3" xfId="69"/>
    <cellStyle name="常规 3 2" xfId="70"/>
    <cellStyle name="常规 3 2 2" xfId="71"/>
    <cellStyle name="常规 3 2 2 2" xfId="72"/>
    <cellStyle name="常规 3 2 3" xfId="73"/>
    <cellStyle name="常规 3 2 3 2" xfId="74"/>
    <cellStyle name="常规 3 2 3 3" xfId="75"/>
    <cellStyle name="常规 3 2 4" xfId="76"/>
    <cellStyle name="常规 3 2 5" xfId="77"/>
    <cellStyle name="常规 3 2 6" xfId="78"/>
    <cellStyle name="常规 3 2 7" xfId="79"/>
    <cellStyle name="常规 3 3" xfId="80"/>
    <cellStyle name="常规 3 3 2" xfId="81"/>
    <cellStyle name="常规 3 4" xfId="82"/>
    <cellStyle name="常规 3 4 2" xfId="83"/>
    <cellStyle name="常规 3 4 3" xfId="84"/>
    <cellStyle name="常规 3 5" xfId="85"/>
    <cellStyle name="常规 3 6" xfId="86"/>
    <cellStyle name="常规 3 7" xfId="87"/>
    <cellStyle name="常规 3 8" xfId="88"/>
    <cellStyle name="常规 4" xfId="89"/>
    <cellStyle name="常规 4 2" xfId="90"/>
    <cellStyle name="常规 4 2 2" xfId="91"/>
    <cellStyle name="常规 4 2 2 2" xfId="92"/>
    <cellStyle name="常规 4 2 3" xfId="93"/>
    <cellStyle name="常规 4 2 3 2" xfId="94"/>
    <cellStyle name="常规 4 2 3 3" xfId="95"/>
    <cellStyle name="常规 4 2 4" xfId="96"/>
    <cellStyle name="常规 4 2 5" xfId="97"/>
    <cellStyle name="常规 4 2 6" xfId="98"/>
    <cellStyle name="常规 4 2 7" xfId="99"/>
    <cellStyle name="常规 4 3" xfId="100"/>
    <cellStyle name="常规 4 3 2" xfId="101"/>
    <cellStyle name="常规 4 4" xfId="102"/>
    <cellStyle name="常规 4 4 2" xfId="103"/>
    <cellStyle name="常规 4 4 3" xfId="104"/>
    <cellStyle name="常规 4 5" xfId="105"/>
    <cellStyle name="常规 4 6" xfId="106"/>
    <cellStyle name="常规 4 7" xfId="107"/>
    <cellStyle name="常规 4 8" xfId="108"/>
    <cellStyle name="常规 5" xfId="109"/>
    <cellStyle name="常规 5 2" xfId="110"/>
    <cellStyle name="常规 5 2 2" xfId="111"/>
    <cellStyle name="常规 5 3" xfId="112"/>
    <cellStyle name="常规 5 3 2" xfId="113"/>
    <cellStyle name="常规 5 3 3" xfId="114"/>
    <cellStyle name="常规 5 4" xfId="115"/>
    <cellStyle name="常规 5 5" xfId="116"/>
    <cellStyle name="常规 5 6" xfId="117"/>
    <cellStyle name="常规 5 7" xfId="118"/>
    <cellStyle name="常规 6" xfId="119"/>
    <cellStyle name="常规 6 2" xfId="120"/>
    <cellStyle name="常规 6 2 2" xfId="121"/>
    <cellStyle name="常规 6 3" xfId="122"/>
    <cellStyle name="常规 6 3 2" xfId="123"/>
    <cellStyle name="常规 6 3 3" xfId="124"/>
    <cellStyle name="常规 6 4" xfId="125"/>
    <cellStyle name="常规 6 5" xfId="126"/>
    <cellStyle name="常规 6 6" xfId="127"/>
    <cellStyle name="常规 6 7" xfId="128"/>
    <cellStyle name="常规 7" xfId="129"/>
    <cellStyle name="常规 7 2" xfId="130"/>
    <cellStyle name="常规 7 3" xfId="131"/>
    <cellStyle name="常规 7 4" xfId="132"/>
    <cellStyle name="常规 7 5" xfId="133"/>
    <cellStyle name="常规 8" xfId="134"/>
    <cellStyle name="常规 8 2" xfId="135"/>
    <cellStyle name="常规 8 3" xfId="136"/>
    <cellStyle name="常规 9" xfId="137"/>
    <cellStyle name="常规 9 2" xfId="138"/>
    <cellStyle name="常规 9 3" xfId="139"/>
    <cellStyle name="Hyperlink" xfId="140"/>
    <cellStyle name="好" xfId="141"/>
    <cellStyle name="汇总" xfId="142"/>
    <cellStyle name="Currency" xfId="143"/>
    <cellStyle name="Currency [0]" xfId="144"/>
    <cellStyle name="计算" xfId="145"/>
    <cellStyle name="检查单元格" xfId="146"/>
    <cellStyle name="解释性文本" xfId="147"/>
    <cellStyle name="警告文本" xfId="148"/>
    <cellStyle name="链接单元格" xfId="149"/>
    <cellStyle name="Comma" xfId="150"/>
    <cellStyle name="Comma [0]" xfId="151"/>
    <cellStyle name="千位分隔[0] 2" xfId="152"/>
    <cellStyle name="千位分隔[0] 2 2" xfId="153"/>
    <cellStyle name="千位分隔[0] 2 2 2" xfId="154"/>
    <cellStyle name="千位分隔[0] 2 3" xfId="155"/>
    <cellStyle name="千位分隔[0] 2 3 2" xfId="156"/>
    <cellStyle name="千位分隔[0] 2 3 3" xfId="157"/>
    <cellStyle name="千位分隔[0] 2 4" xfId="158"/>
    <cellStyle name="千位分隔[0] 2 5" xfId="159"/>
    <cellStyle name="千位分隔[0] 2 6" xfId="160"/>
    <cellStyle name="千位分隔[0] 2 7" xfId="161"/>
    <cellStyle name="强调文字颜色 1" xfId="162"/>
    <cellStyle name="强调文字颜色 2" xfId="163"/>
    <cellStyle name="强调文字颜色 3" xfId="164"/>
    <cellStyle name="强调文字颜色 4" xfId="165"/>
    <cellStyle name="强调文字颜色 5" xfId="166"/>
    <cellStyle name="强调文字颜色 6" xfId="167"/>
    <cellStyle name="适中" xfId="168"/>
    <cellStyle name="输出" xfId="169"/>
    <cellStyle name="输入" xfId="170"/>
    <cellStyle name="Followed Hyperlink" xfId="171"/>
    <cellStyle name="注释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A1" sqref="A1:H20"/>
    </sheetView>
  </sheetViews>
  <sheetFormatPr defaultColWidth="9.00390625" defaultRowHeight="14.25"/>
  <cols>
    <col min="1" max="1" width="18.625" style="0" customWidth="1"/>
    <col min="2" max="2" width="8.50390625" style="0" bestFit="1" customWidth="1"/>
    <col min="3" max="3" width="9.50390625" style="0" customWidth="1"/>
    <col min="4" max="4" width="10.00390625" style="0" customWidth="1"/>
    <col min="5" max="5" width="11.125" style="0" customWidth="1"/>
    <col min="6" max="6" width="11.25390625" style="0" customWidth="1"/>
    <col min="7" max="7" width="11.875" style="0" customWidth="1"/>
    <col min="8" max="8" width="9.25390625" style="0" customWidth="1"/>
  </cols>
  <sheetData>
    <row r="1" spans="1:8" ht="15" thickBot="1">
      <c r="A1" s="10" t="s">
        <v>26</v>
      </c>
      <c r="B1" s="10"/>
      <c r="C1" s="10"/>
      <c r="D1" s="10"/>
      <c r="E1" s="10"/>
      <c r="F1" s="10"/>
      <c r="G1" s="10"/>
      <c r="H1" s="10"/>
    </row>
    <row r="2" spans="1:8" ht="25.5">
      <c r="A2" s="11" t="s">
        <v>0</v>
      </c>
      <c r="B2" s="12" t="s">
        <v>1</v>
      </c>
      <c r="C2" s="13">
        <v>44197</v>
      </c>
      <c r="D2" s="13">
        <v>43831</v>
      </c>
      <c r="E2" s="12" t="s">
        <v>2</v>
      </c>
      <c r="F2" s="13" t="s">
        <v>27</v>
      </c>
      <c r="G2" s="13" t="s">
        <v>28</v>
      </c>
      <c r="H2" s="14" t="s">
        <v>2</v>
      </c>
    </row>
    <row r="3" spans="1:8" ht="25.5" customHeight="1">
      <c r="A3" s="15" t="s">
        <v>3</v>
      </c>
      <c r="B3" s="2" t="s">
        <v>4</v>
      </c>
      <c r="C3" s="16">
        <f>C5+C7</f>
        <v>1256.6377</v>
      </c>
      <c r="D3" s="16">
        <f>D5+D7</f>
        <v>1731.1662384306032</v>
      </c>
      <c r="E3" s="16">
        <f aca="true" t="shared" si="0" ref="E3:E17">(C3/D3-1)*100</f>
        <v>-27.410916866123113</v>
      </c>
      <c r="F3" s="17">
        <f>F5+F7</f>
        <v>1256.6377</v>
      </c>
      <c r="G3" s="17">
        <f>G5+G7</f>
        <v>1731.1662384306032</v>
      </c>
      <c r="H3" s="5">
        <f aca="true" t="shared" si="1" ref="H3:H17">(F3/G3-1)*100</f>
        <v>-27.410916866123113</v>
      </c>
    </row>
    <row r="4" spans="1:8" ht="25.5" customHeight="1">
      <c r="A4" s="15" t="s">
        <v>5</v>
      </c>
      <c r="B4" s="2" t="s">
        <v>6</v>
      </c>
      <c r="C4" s="16">
        <f>C6+C8</f>
        <v>52669.768</v>
      </c>
      <c r="D4" s="16">
        <f>D6+D8</f>
        <v>103029.97896146696</v>
      </c>
      <c r="E4" s="16">
        <f t="shared" si="0"/>
        <v>-48.87918202943785</v>
      </c>
      <c r="F4" s="17">
        <f>F6+F8</f>
        <v>52669.768</v>
      </c>
      <c r="G4" s="17">
        <f>G6+G8</f>
        <v>103029.97896146696</v>
      </c>
      <c r="H4" s="5">
        <f t="shared" si="1"/>
        <v>-48.87918202943785</v>
      </c>
    </row>
    <row r="5" spans="1:8" ht="22.5" customHeight="1">
      <c r="A5" s="1" t="s">
        <v>7</v>
      </c>
      <c r="B5" s="2" t="s">
        <v>4</v>
      </c>
      <c r="C5" s="18">
        <v>1256</v>
      </c>
      <c r="D5" s="18">
        <v>1730.5778384306032</v>
      </c>
      <c r="E5" s="16">
        <f t="shared" si="0"/>
        <v>-27.42308539331465</v>
      </c>
      <c r="F5" s="18">
        <v>1256</v>
      </c>
      <c r="G5" s="18">
        <v>1730.5778384306032</v>
      </c>
      <c r="H5" s="5">
        <f t="shared" si="1"/>
        <v>-27.42308539331465</v>
      </c>
    </row>
    <row r="6" spans="1:8" ht="22.5" customHeight="1">
      <c r="A6" s="1" t="s">
        <v>8</v>
      </c>
      <c r="B6" s="2" t="s">
        <v>6</v>
      </c>
      <c r="C6" s="19">
        <v>52646</v>
      </c>
      <c r="D6" s="19">
        <v>103003.46476146695</v>
      </c>
      <c r="E6" s="16">
        <f t="shared" si="0"/>
        <v>-48.8890979328546</v>
      </c>
      <c r="F6" s="19">
        <v>52646</v>
      </c>
      <c r="G6" s="19">
        <v>103003.46476146695</v>
      </c>
      <c r="H6" s="5">
        <f t="shared" si="1"/>
        <v>-48.8890979328546</v>
      </c>
    </row>
    <row r="7" spans="1:9" ht="22.5" customHeight="1">
      <c r="A7" s="1" t="s">
        <v>9</v>
      </c>
      <c r="B7" s="2" t="s">
        <v>4</v>
      </c>
      <c r="C7" s="19">
        <v>0.6376999999999999</v>
      </c>
      <c r="D7" s="19">
        <v>0.5884</v>
      </c>
      <c r="E7" s="16">
        <f t="shared" si="0"/>
        <v>8.378653976886463</v>
      </c>
      <c r="F7" s="19">
        <v>0.6376999999999999</v>
      </c>
      <c r="G7" s="19">
        <v>0.5884</v>
      </c>
      <c r="H7" s="5">
        <f t="shared" si="1"/>
        <v>8.378653976886463</v>
      </c>
      <c r="I7" s="9"/>
    </row>
    <row r="8" spans="1:9" ht="22.5" customHeight="1">
      <c r="A8" s="1" t="s">
        <v>10</v>
      </c>
      <c r="B8" s="2" t="s">
        <v>6</v>
      </c>
      <c r="C8" s="19">
        <v>23.768</v>
      </c>
      <c r="D8" s="19">
        <v>26.5142</v>
      </c>
      <c r="E8" s="16">
        <f t="shared" si="0"/>
        <v>-10.357468828024219</v>
      </c>
      <c r="F8" s="19">
        <v>23.768</v>
      </c>
      <c r="G8" s="19">
        <v>26.5142</v>
      </c>
      <c r="H8" s="5">
        <f t="shared" si="1"/>
        <v>-10.357468828024219</v>
      </c>
      <c r="I8" s="9"/>
    </row>
    <row r="9" spans="1:8" ht="25.5" customHeight="1">
      <c r="A9" s="15" t="s">
        <v>11</v>
      </c>
      <c r="B9" s="2" t="s">
        <v>12</v>
      </c>
      <c r="C9" s="16">
        <f>C11+C13</f>
        <v>1642.1031</v>
      </c>
      <c r="D9" s="16">
        <f>D11+D13</f>
        <v>1057.4571</v>
      </c>
      <c r="E9" s="16">
        <f t="shared" si="0"/>
        <v>55.28791664456174</v>
      </c>
      <c r="F9" s="17">
        <f>F11+F13</f>
        <v>1642.1031</v>
      </c>
      <c r="G9" s="17">
        <f>G11+G13</f>
        <v>1057.4571</v>
      </c>
      <c r="H9" s="5">
        <f t="shared" si="1"/>
        <v>55.28791664456174</v>
      </c>
    </row>
    <row r="10" spans="1:8" ht="25.5" customHeight="1">
      <c r="A10" s="15" t="s">
        <v>13</v>
      </c>
      <c r="B10" s="2" t="s">
        <v>14</v>
      </c>
      <c r="C10" s="16">
        <f>C12+C14</f>
        <v>474542.2546</v>
      </c>
      <c r="D10" s="16">
        <f>D12+D14</f>
        <v>282711.22640000004</v>
      </c>
      <c r="E10" s="16">
        <f t="shared" si="0"/>
        <v>67.85405399097371</v>
      </c>
      <c r="F10" s="17">
        <f>F12+F14</f>
        <v>474542.2546</v>
      </c>
      <c r="G10" s="17">
        <f>G12+G14</f>
        <v>282711.22640000004</v>
      </c>
      <c r="H10" s="5">
        <f t="shared" si="1"/>
        <v>67.85405399097371</v>
      </c>
    </row>
    <row r="11" spans="1:8" ht="22.5" customHeight="1">
      <c r="A11" s="1" t="s">
        <v>15</v>
      </c>
      <c r="B11" s="2" t="s">
        <v>12</v>
      </c>
      <c r="C11" s="20">
        <v>1171</v>
      </c>
      <c r="D11" s="16">
        <v>851</v>
      </c>
      <c r="E11" s="16">
        <f t="shared" si="0"/>
        <v>37.60282021151586</v>
      </c>
      <c r="F11" s="16">
        <v>1171</v>
      </c>
      <c r="G11" s="16">
        <v>851</v>
      </c>
      <c r="H11" s="5">
        <f t="shared" si="1"/>
        <v>37.60282021151586</v>
      </c>
    </row>
    <row r="12" spans="1:8" ht="22.5" customHeight="1">
      <c r="A12" s="1" t="s">
        <v>16</v>
      </c>
      <c r="B12" s="2" t="s">
        <v>14</v>
      </c>
      <c r="C12" s="16">
        <v>104204</v>
      </c>
      <c r="D12" s="16">
        <v>76110</v>
      </c>
      <c r="E12" s="16">
        <f t="shared" si="0"/>
        <v>36.91236368414137</v>
      </c>
      <c r="F12" s="16">
        <v>104204</v>
      </c>
      <c r="G12" s="16">
        <v>76110</v>
      </c>
      <c r="H12" s="5">
        <f t="shared" si="1"/>
        <v>36.91236368414137</v>
      </c>
    </row>
    <row r="13" spans="1:8" s="3" customFormat="1" ht="25.5" customHeight="1">
      <c r="A13" s="1" t="s">
        <v>17</v>
      </c>
      <c r="B13" s="2" t="s">
        <v>12</v>
      </c>
      <c r="C13" s="16">
        <v>471.1031</v>
      </c>
      <c r="D13" s="16">
        <v>206.4571</v>
      </c>
      <c r="E13" s="16">
        <f t="shared" si="0"/>
        <v>128.18449934635333</v>
      </c>
      <c r="F13" s="17">
        <v>471.1031</v>
      </c>
      <c r="G13" s="16">
        <v>206.4571</v>
      </c>
      <c r="H13" s="5">
        <f t="shared" si="1"/>
        <v>128.18449934635333</v>
      </c>
    </row>
    <row r="14" spans="1:8" s="3" customFormat="1" ht="25.5" customHeight="1">
      <c r="A14" s="1" t="s">
        <v>18</v>
      </c>
      <c r="B14" s="2" t="s">
        <v>14</v>
      </c>
      <c r="C14" s="16">
        <v>370338.2546</v>
      </c>
      <c r="D14" s="16">
        <v>206601.2264</v>
      </c>
      <c r="E14" s="16">
        <f t="shared" si="0"/>
        <v>79.25268937319336</v>
      </c>
      <c r="F14" s="17">
        <v>370338.2546</v>
      </c>
      <c r="G14" s="16">
        <v>206601.2264</v>
      </c>
      <c r="H14" s="5">
        <f t="shared" si="1"/>
        <v>79.25268937319336</v>
      </c>
    </row>
    <row r="15" spans="1:8" ht="25.5" customHeight="1">
      <c r="A15" s="21" t="s">
        <v>19</v>
      </c>
      <c r="B15" s="22" t="s">
        <v>14</v>
      </c>
      <c r="C15" s="8">
        <f>C6/10+C12</f>
        <v>109468.6</v>
      </c>
      <c r="D15" s="8">
        <f>D6/10+D12</f>
        <v>86410.34647614669</v>
      </c>
      <c r="E15" s="8">
        <f t="shared" si="0"/>
        <v>26.68459792626625</v>
      </c>
      <c r="F15" s="17">
        <f>F6/10+F12</f>
        <v>109468.6</v>
      </c>
      <c r="G15" s="17">
        <f>G6/10+G12</f>
        <v>86410.34647614669</v>
      </c>
      <c r="H15" s="5">
        <f t="shared" si="1"/>
        <v>26.68459792626625</v>
      </c>
    </row>
    <row r="16" spans="1:8" ht="25.5" customHeight="1">
      <c r="A16" s="21" t="s">
        <v>20</v>
      </c>
      <c r="B16" s="22" t="s">
        <v>14</v>
      </c>
      <c r="C16" s="8">
        <f>C8/2+C14</f>
        <v>370350.1386</v>
      </c>
      <c r="D16" s="8">
        <f>D8/2+D14</f>
        <v>206614.4835</v>
      </c>
      <c r="E16" s="8">
        <f t="shared" si="0"/>
        <v>79.24693967545599</v>
      </c>
      <c r="F16" s="17">
        <f>F8/2+F14</f>
        <v>370350.1386</v>
      </c>
      <c r="G16" s="17">
        <f>G8/2+G14</f>
        <v>206614.4835</v>
      </c>
      <c r="H16" s="5">
        <f t="shared" si="1"/>
        <v>79.24693967545599</v>
      </c>
    </row>
    <row r="17" spans="1:8" ht="25.5" customHeight="1">
      <c r="A17" s="21" t="s">
        <v>21</v>
      </c>
      <c r="B17" s="22" t="s">
        <v>14</v>
      </c>
      <c r="C17" s="8">
        <f>C15+C16</f>
        <v>479818.73860000004</v>
      </c>
      <c r="D17" s="8">
        <f>D15+D16</f>
        <v>293024.8299761467</v>
      </c>
      <c r="E17" s="8">
        <f t="shared" si="0"/>
        <v>63.74678508952947</v>
      </c>
      <c r="F17" s="17">
        <f>F15+F16</f>
        <v>479818.73860000004</v>
      </c>
      <c r="G17" s="17">
        <f>G15+G16</f>
        <v>293024.8299761467</v>
      </c>
      <c r="H17" s="5">
        <f t="shared" si="1"/>
        <v>63.74678508952947</v>
      </c>
    </row>
    <row r="18" spans="1:8" s="3" customFormat="1" ht="12.75" customHeight="1">
      <c r="A18" s="7"/>
      <c r="B18" s="6"/>
      <c r="C18" s="4"/>
      <c r="D18" s="4"/>
      <c r="E18" s="4"/>
      <c r="F18" s="8"/>
      <c r="G18" s="8"/>
      <c r="H18" s="5"/>
    </row>
    <row r="19" spans="1:8" ht="23.25" customHeight="1">
      <c r="A19" s="7" t="s">
        <v>24</v>
      </c>
      <c r="B19" s="23" t="s">
        <v>12</v>
      </c>
      <c r="C19" s="16">
        <v>617.9</v>
      </c>
      <c r="D19" s="16">
        <v>600.66</v>
      </c>
      <c r="E19" s="16">
        <f>(C19/D19-1)*100</f>
        <v>2.8701761395798053</v>
      </c>
      <c r="F19" s="19">
        <v>617.9</v>
      </c>
      <c r="G19" s="19">
        <v>600.66</v>
      </c>
      <c r="H19" s="5">
        <f>(F19/G19-1)*100</f>
        <v>2.8701761395798053</v>
      </c>
    </row>
    <row r="20" spans="1:8" ht="28.5" customHeight="1" thickBot="1">
      <c r="A20" s="24" t="s">
        <v>22</v>
      </c>
      <c r="B20" s="25" t="s">
        <v>23</v>
      </c>
      <c r="C20" s="26">
        <v>83142.25</v>
      </c>
      <c r="D20" s="26">
        <v>74956</v>
      </c>
      <c r="E20" s="16">
        <f>(C20/D20-1)*100</f>
        <v>10.921407225572333</v>
      </c>
      <c r="F20" s="27">
        <v>83142.25</v>
      </c>
      <c r="G20" s="28">
        <v>74956</v>
      </c>
      <c r="H20" s="5">
        <f>(F20/G20-1)*100</f>
        <v>10.921407225572333</v>
      </c>
    </row>
    <row r="22" ht="14.25">
      <c r="A22" t="s">
        <v>25</v>
      </c>
    </row>
  </sheetData>
  <sheetProtection/>
  <mergeCells count="1">
    <mergeCell ref="A1:H1"/>
  </mergeCells>
  <printOptions/>
  <pageMargins left="0.84" right="0.75" top="0.71" bottom="0.24" header="0.5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2018-07-03T03:13:24Z</cp:lastPrinted>
  <dcterms:created xsi:type="dcterms:W3CDTF">1996-12-17T01:32:42Z</dcterms:created>
  <dcterms:modified xsi:type="dcterms:W3CDTF">2021-03-01T06:01:27Z</dcterms:modified>
  <cp:category/>
  <cp:version/>
  <cp:contentType/>
  <cp:contentStatus/>
</cp:coreProperties>
</file>